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nmuni.sharepoint.com/sites/mu-SCI-oppp/OPPP_Projekty/SAM_old/Projekty-Terka, Jitka, Ivet, Katka, Irča/6. Rozpočtové tabulky/Zamčené tabulky_heslo-Rozpocet/"/>
    </mc:Choice>
  </mc:AlternateContent>
  <xr:revisionPtr revIDLastSave="1950" documentId="8_{493D3948-E72F-4828-B118-74EEA4015828}" xr6:coauthVersionLast="47" xr6:coauthVersionMax="47" xr10:uidLastSave="{05587CF9-10CF-42FD-B83D-1D5A4C028691}"/>
  <bookViews>
    <workbookView xWindow="-120" yWindow="-120" windowWidth="51840" windowHeight="21120" xr2:uid="{2880E7C7-A5D4-489E-9851-D38E00B05DC1}"/>
  </bookViews>
  <sheets>
    <sheet name="STD_LA_MEZ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M95" i="1"/>
  <c r="H95" i="1"/>
  <c r="C95" i="1"/>
  <c r="C19" i="1" s="1"/>
  <c r="M85" i="1"/>
  <c r="H85" i="1"/>
  <c r="C85" i="1"/>
  <c r="M77" i="1"/>
  <c r="H77" i="1"/>
  <c r="C77" i="1"/>
  <c r="M68" i="1"/>
  <c r="H68" i="1"/>
  <c r="C68" i="1"/>
  <c r="E54" i="1" l="1"/>
  <c r="J54" i="1"/>
  <c r="O54" i="1"/>
  <c r="O47" i="1"/>
  <c r="J47" i="1"/>
  <c r="E47" i="1"/>
  <c r="P40" i="1" l="1"/>
  <c r="K40" i="1"/>
  <c r="P34" i="1"/>
  <c r="K34" i="1"/>
  <c r="G43" i="1"/>
  <c r="G26" i="1"/>
  <c r="L52" i="1"/>
  <c r="Q37" i="1"/>
  <c r="P37" i="1"/>
  <c r="Q53" i="1"/>
  <c r="Q52" i="1"/>
  <c r="Q51" i="1"/>
  <c r="Q50" i="1"/>
  <c r="Q46" i="1"/>
  <c r="Q45" i="1"/>
  <c r="Q44" i="1"/>
  <c r="Q43" i="1"/>
  <c r="Q39" i="1"/>
  <c r="P39" i="1"/>
  <c r="Q38" i="1"/>
  <c r="P38" i="1"/>
  <c r="Q33" i="1"/>
  <c r="P33" i="1"/>
  <c r="Q32" i="1"/>
  <c r="P32" i="1"/>
  <c r="Q31" i="1"/>
  <c r="P31" i="1"/>
  <c r="Q30" i="1"/>
  <c r="P30" i="1"/>
  <c r="Q29" i="1"/>
  <c r="P29" i="1"/>
  <c r="Q28" i="1"/>
  <c r="P28" i="1"/>
  <c r="Q27" i="1"/>
  <c r="P27" i="1"/>
  <c r="Q26" i="1"/>
  <c r="P26" i="1"/>
  <c r="L53" i="1"/>
  <c r="L51" i="1"/>
  <c r="L50" i="1"/>
  <c r="L46" i="1"/>
  <c r="L45" i="1"/>
  <c r="L44" i="1"/>
  <c r="L43" i="1"/>
  <c r="L39" i="1"/>
  <c r="K39" i="1"/>
  <c r="L38" i="1"/>
  <c r="K38" i="1"/>
  <c r="L37" i="1"/>
  <c r="K37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G53" i="1"/>
  <c r="G52" i="1"/>
  <c r="G51" i="1"/>
  <c r="G50" i="1"/>
  <c r="G44" i="1"/>
  <c r="G45" i="1"/>
  <c r="G46" i="1"/>
  <c r="G39" i="1"/>
  <c r="F39" i="1"/>
  <c r="G38" i="1"/>
  <c r="F38" i="1"/>
  <c r="G37" i="1"/>
  <c r="F37" i="1"/>
  <c r="F33" i="1"/>
  <c r="F32" i="1"/>
  <c r="F31" i="1"/>
  <c r="F30" i="1"/>
  <c r="F29" i="1"/>
  <c r="F28" i="1"/>
  <c r="F27" i="1"/>
  <c r="F26" i="1"/>
  <c r="C20" i="1"/>
  <c r="E19" i="1"/>
  <c r="D20" i="1"/>
  <c r="F34" i="1" l="1"/>
  <c r="Q34" i="1"/>
  <c r="F40" i="1"/>
  <c r="L34" i="1"/>
  <c r="G54" i="1"/>
  <c r="L54" i="1"/>
  <c r="Q47" i="1"/>
  <c r="Q40" i="1"/>
  <c r="Q56" i="1"/>
  <c r="Q54" i="1"/>
  <c r="L47" i="1"/>
  <c r="L40" i="1"/>
  <c r="F19" i="1"/>
  <c r="F20" i="1" s="1"/>
  <c r="L56" i="1" l="1"/>
  <c r="Q55" i="1"/>
  <c r="M57" i="1" s="1"/>
  <c r="M86" i="1" s="1"/>
  <c r="E8" i="1" s="1"/>
  <c r="L55" i="1"/>
  <c r="H57" i="1" s="1"/>
  <c r="H86" i="1" s="1"/>
  <c r="E20" i="1"/>
  <c r="C7" i="1" l="1"/>
  <c r="C5" i="1"/>
  <c r="C6" i="1"/>
  <c r="E7" i="1" l="1"/>
  <c r="D7" i="1"/>
  <c r="E6" i="1"/>
  <c r="D6" i="1"/>
  <c r="F6" i="1" s="1"/>
  <c r="E5" i="1"/>
  <c r="G28" i="1"/>
  <c r="G29" i="1"/>
  <c r="G30" i="1"/>
  <c r="G31" i="1"/>
  <c r="G32" i="1"/>
  <c r="G33" i="1"/>
  <c r="G27" i="1"/>
  <c r="F7" i="1" l="1"/>
  <c r="D5" i="1"/>
  <c r="F5" i="1" s="1"/>
  <c r="D8" i="1" l="1"/>
  <c r="E13" i="1"/>
  <c r="D9" i="1" l="1"/>
  <c r="E9" i="1" l="1"/>
  <c r="G47" i="1" l="1"/>
  <c r="E14" i="1"/>
  <c r="D14" i="1"/>
  <c r="C14" i="1" l="1"/>
  <c r="F14" i="1" s="1"/>
  <c r="G40" i="1"/>
  <c r="C13" i="1" s="1"/>
  <c r="D13" i="1"/>
  <c r="F13" i="1" l="1"/>
  <c r="G34" i="1"/>
  <c r="C12" i="1" s="1"/>
  <c r="E12" i="1"/>
  <c r="D12" i="1"/>
  <c r="G56" i="1" l="1"/>
  <c r="G55" i="1"/>
  <c r="F12" i="1"/>
  <c r="C57" i="1" l="1"/>
  <c r="C86" i="1" s="1"/>
  <c r="E15" i="1"/>
  <c r="E16" i="1" s="1"/>
  <c r="D15" i="1"/>
  <c r="D16" i="1" s="1"/>
  <c r="C8" i="1" l="1"/>
  <c r="F8" i="1" s="1"/>
  <c r="F9" i="1" s="1"/>
  <c r="C15" i="1"/>
  <c r="C9" i="1" l="1"/>
  <c r="C16" i="1"/>
  <c r="F15" i="1"/>
  <c r="F16" i="1" s="1"/>
  <c r="G2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Tereza Johnová</author>
  </authors>
  <commentList>
    <comment ref="F24" authorId="0" shapeId="0" xr:uid="{7E7FE55D-AD55-44E0-A79D-48BD593D4BD8}">
      <text>
        <r>
          <rPr>
            <sz val="9"/>
            <color indexed="81"/>
            <rFont val="Tahoma"/>
            <family val="2"/>
            <charset val="238"/>
          </rPr>
          <t>This number is entered into GRIS</t>
        </r>
      </text>
    </comment>
    <comment ref="K24" authorId="0" shapeId="0" xr:uid="{9B75C445-6630-41CC-A292-EF172295150F}">
      <text>
        <r>
          <rPr>
            <sz val="9"/>
            <color indexed="81"/>
            <rFont val="Tahoma"/>
            <family val="2"/>
            <charset val="238"/>
          </rPr>
          <t>This number is entered into GRIS</t>
        </r>
      </text>
    </comment>
    <comment ref="P24" authorId="0" shapeId="0" xr:uid="{5C2B19EC-7DF3-499E-8DB9-8541E3A46725}">
      <text>
        <r>
          <rPr>
            <sz val="9"/>
            <color indexed="81"/>
            <rFont val="Tahoma"/>
            <family val="2"/>
            <charset val="238"/>
          </rPr>
          <t>This number is entered into GRIS</t>
        </r>
      </text>
    </comment>
    <comment ref="F35" authorId="0" shapeId="0" xr:uid="{CE5ED308-6006-4966-915C-500F416ADEC7}">
      <text>
        <r>
          <rPr>
            <sz val="9"/>
            <color indexed="81"/>
            <rFont val="Tahoma"/>
            <family val="2"/>
            <charset val="238"/>
          </rPr>
          <t>This number is entered into GRIS</t>
        </r>
      </text>
    </comment>
    <comment ref="K35" authorId="0" shapeId="0" xr:uid="{AE5C4F83-B2EA-4FDC-8EA2-56304511A92F}">
      <text>
        <r>
          <rPr>
            <sz val="9"/>
            <color indexed="81"/>
            <rFont val="Tahoma"/>
            <family val="2"/>
            <charset val="238"/>
          </rPr>
          <t>This number is entered into GRIS</t>
        </r>
      </text>
    </comment>
    <comment ref="P35" authorId="0" shapeId="0" xr:uid="{B5CB79AD-DDC7-43B7-9792-1104EB729CC2}">
      <text>
        <r>
          <rPr>
            <sz val="9"/>
            <color indexed="81"/>
            <rFont val="Tahoma"/>
            <family val="2"/>
            <charset val="238"/>
          </rPr>
          <t>This number is entered into GRIS</t>
        </r>
      </text>
    </comment>
    <comment ref="A48" authorId="0" shapeId="0" xr:uid="{CF75B1AE-ED6C-4C2B-99F8-F341E6D138CF}">
      <text>
        <r>
          <rPr>
            <sz val="9"/>
            <color indexed="81"/>
            <rFont val="Tahoma"/>
            <family val="2"/>
            <charset val="238"/>
          </rPr>
          <t xml:space="preserve">Max. 300 hours per year per person
</t>
        </r>
      </text>
    </comment>
    <comment ref="A60" authorId="0" shapeId="0" xr:uid="{3F887BA5-9B33-4A90-9F7F-B6B53418E41D}">
      <text>
        <r>
          <rPr>
            <b/>
            <sz val="9"/>
            <color indexed="81"/>
            <rFont val="Tahoma"/>
            <family val="2"/>
            <charset val="238"/>
          </rPr>
          <t xml:space="preserve">Examples:
- </t>
        </r>
        <r>
          <rPr>
            <sz val="9"/>
            <color indexed="81"/>
            <rFont val="Tahoma"/>
            <family val="2"/>
            <charset val="238"/>
          </rPr>
          <t xml:space="preserve">Small equipment
- Laboratory materials
- Chemicals
- Scientific literature
</t>
        </r>
      </text>
    </comment>
    <comment ref="A69" authorId="0" shapeId="0" xr:uid="{42B4B10C-740E-4316-8AA5-68464CA91061}">
      <text>
        <r>
          <rPr>
            <b/>
            <sz val="9"/>
            <color indexed="81"/>
            <rFont val="Tahoma"/>
            <family val="2"/>
            <charset val="238"/>
          </rPr>
          <t xml:space="preserve">Examples:
- </t>
        </r>
        <r>
          <rPr>
            <sz val="9"/>
            <color indexed="81"/>
            <rFont val="Tahoma"/>
            <family val="2"/>
            <charset val="238"/>
          </rPr>
          <t xml:space="preserve">Travel expenses for active participation in a conference
- Fieldwork
- Travel for the purpose of scientific collaboration
- Travel expenses for international guests
</t>
        </r>
      </text>
    </comment>
    <comment ref="A78" authorId="0" shapeId="0" xr:uid="{08D7009D-6086-418B-9176-99F11BF2565D}">
      <text>
        <r>
          <rPr>
            <b/>
            <sz val="9"/>
            <color indexed="81"/>
            <rFont val="Tahoma"/>
            <family val="2"/>
            <charset val="238"/>
          </rPr>
          <t>Examples:</t>
        </r>
        <r>
          <rPr>
            <sz val="9"/>
            <color indexed="81"/>
            <rFont val="Tahoma"/>
            <family val="2"/>
            <charset val="238"/>
          </rPr>
          <t xml:space="preserve">
- Conference fees (active participation)
- Open Access fees
- Proofreading and editing of articles
- Repairs and maintenance of equipment
- Specialized software
- Professional services (analyses, etc.)
- Rental of pressure bottles
- Costs associated with research data management and the creation of a Data Management Plan</t>
        </r>
      </text>
    </comment>
    <comment ref="A90" authorId="0" shapeId="0" xr:uid="{732A85AA-873A-4CCB-A816-38384A00FE43}">
      <text>
        <r>
          <rPr>
            <sz val="9"/>
            <color indexed="81"/>
            <rFont val="Tahoma"/>
            <family val="2"/>
            <charset val="238"/>
          </rPr>
          <t>Assets with an purchase price exceeding 80,000 CZK and an operational or technical useful life longer than one year.
The amount allocated for investments must not exceed 10% of the total eligible personnel and material costs.</t>
        </r>
      </text>
    </comment>
    <comment ref="F90" authorId="0" shapeId="0" xr:uid="{607EBCD7-A2A7-4424-AD96-E27E568C23F3}">
      <text>
        <r>
          <rPr>
            <sz val="9"/>
            <color indexed="81"/>
            <rFont val="Tahoma"/>
            <family val="2"/>
            <charset val="238"/>
          </rPr>
          <t>% of investment used for the project</t>
        </r>
      </text>
    </comment>
    <comment ref="K90" authorId="0" shapeId="0" xr:uid="{C621254A-6EA4-4951-9D3D-8F2D9DE66FA6}">
      <text>
        <r>
          <rPr>
            <sz val="9"/>
            <color indexed="81"/>
            <rFont val="Tahoma"/>
            <family val="2"/>
            <charset val="238"/>
          </rPr>
          <t>% of investment used for the project</t>
        </r>
      </text>
    </comment>
    <comment ref="P90" authorId="0" shapeId="0" xr:uid="{D1768382-D530-4842-92E6-55638586C224}">
      <text>
        <r>
          <rPr>
            <sz val="9"/>
            <color indexed="81"/>
            <rFont val="Tahoma"/>
            <family val="2"/>
            <charset val="238"/>
          </rPr>
          <t>% of investment used for the project</t>
        </r>
      </text>
    </comment>
  </commentList>
</comments>
</file>

<file path=xl/sharedStrings.xml><?xml version="1.0" encoding="utf-8"?>
<sst xmlns="http://schemas.openxmlformats.org/spreadsheetml/2006/main" count="119" uniqueCount="42">
  <si>
    <t>GA CR 2027</t>
  </si>
  <si>
    <t>FILL IN ONLY THE YELLOW FIELDS!</t>
  </si>
  <si>
    <t>Data to be entered into GRIS (in thousands of CZK):</t>
  </si>
  <si>
    <t>Subsidy for material costs (summary)</t>
  </si>
  <si>
    <t>Total</t>
  </si>
  <si>
    <t>Costs of materials</t>
  </si>
  <si>
    <t>Travel costs</t>
  </si>
  <si>
    <t>Other services costs and non-material costs</t>
  </si>
  <si>
    <t>Additional (overhead) costs</t>
  </si>
  <si>
    <t>Subsidy for personnel costs (summary)</t>
  </si>
  <si>
    <t>Professional co-worker‘s salaries</t>
  </si>
  <si>
    <t>Other co-worker‘s salaries (technical staff)</t>
  </si>
  <si>
    <t>DPP/DPČ remunerations</t>
  </si>
  <si>
    <t>Social and health insurance and SF</t>
  </si>
  <si>
    <t>Subsidy for investment costs (summary)</t>
  </si>
  <si>
    <t>Investment costs</t>
  </si>
  <si>
    <t>FTE</t>
  </si>
  <si>
    <t>monthly salary for 1.0 FTE</t>
  </si>
  <si>
    <t>number of months</t>
  </si>
  <si>
    <t>total annual salary</t>
  </si>
  <si>
    <t>Job description / description of activities</t>
  </si>
  <si>
    <t>Name</t>
  </si>
  <si>
    <t>Category</t>
  </si>
  <si>
    <t>DPČ remunerations</t>
  </si>
  <si>
    <t>hourly rate</t>
  </si>
  <si>
    <t>number of hours</t>
  </si>
  <si>
    <t>total annual remuneration</t>
  </si>
  <si>
    <t>DPP remunerations</t>
  </si>
  <si>
    <t>Social and health insurance (33,8 %)</t>
  </si>
  <si>
    <t>Social fond (1 %)</t>
  </si>
  <si>
    <t>Justification of planned costs</t>
  </si>
  <si>
    <t>The investment costs must be always discussed in advance with the project and economic departments!</t>
  </si>
  <si>
    <t>Investment</t>
  </si>
  <si>
    <t>Purchase cost</t>
  </si>
  <si>
    <t>Eligible cost/ Depreciation</t>
  </si>
  <si>
    <t>Use (%)</t>
  </si>
  <si>
    <t>Category:</t>
  </si>
  <si>
    <t>senior</t>
  </si>
  <si>
    <t>postdoc</t>
  </si>
  <si>
    <t>student</t>
  </si>
  <si>
    <t>Project Number:</t>
  </si>
  <si>
    <t>monthly 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</si>
</sst>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,&quot; K&quot;"/>
    <numFmt numFmtId="165" formatCode="#,##0.00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B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9">
    <xf numFmtId="0" fontId="0" fillId="0" borderId="0" xfId="0"/>
    <xf numFmtId="3" fontId="0" fillId="0" borderId="9" xfId="0" applyNumberFormat="1" applyBorder="1"/>
    <xf numFmtId="3" fontId="0" fillId="0" borderId="6" xfId="0" applyNumberFormat="1" applyBorder="1"/>
    <xf numFmtId="3" fontId="0" fillId="0" borderId="0" xfId="0" applyNumberFormat="1"/>
    <xf numFmtId="3" fontId="0" fillId="0" borderId="11" xfId="0" applyNumberFormat="1" applyBorder="1"/>
    <xf numFmtId="3" fontId="0" fillId="0" borderId="7" xfId="0" applyNumberFormat="1" applyBorder="1"/>
    <xf numFmtId="3" fontId="0" fillId="0" borderId="12" xfId="0" applyNumberFormat="1" applyBorder="1"/>
    <xf numFmtId="3" fontId="0" fillId="2" borderId="0" xfId="0" applyNumberFormat="1" applyFill="1"/>
    <xf numFmtId="3" fontId="0" fillId="3" borderId="3" xfId="0" applyNumberFormat="1" applyFill="1" applyBorder="1"/>
    <xf numFmtId="3" fontId="0" fillId="3" borderId="4" xfId="0" applyNumberFormat="1" applyFill="1" applyBorder="1"/>
    <xf numFmtId="3" fontId="0" fillId="0" borderId="5" xfId="0" applyNumberFormat="1" applyBorder="1"/>
    <xf numFmtId="3" fontId="0" fillId="0" borderId="10" xfId="0" applyNumberFormat="1" applyBorder="1"/>
    <xf numFmtId="3" fontId="2" fillId="0" borderId="0" xfId="0" applyNumberFormat="1" applyFont="1"/>
    <xf numFmtId="4" fontId="0" fillId="3" borderId="2" xfId="0" applyNumberFormat="1" applyFill="1" applyBorder="1"/>
    <xf numFmtId="3" fontId="0" fillId="0" borderId="2" xfId="0" applyNumberFormat="1" applyBorder="1"/>
    <xf numFmtId="3" fontId="1" fillId="0" borderId="0" xfId="0" applyNumberFormat="1" applyFont="1" applyAlignment="1">
      <alignment horizontal="left"/>
    </xf>
    <xf numFmtId="3" fontId="1" fillId="0" borderId="0" xfId="0" applyNumberFormat="1" applyFont="1"/>
    <xf numFmtId="3" fontId="4" fillId="0" borderId="0" xfId="0" applyNumberFormat="1" applyFont="1"/>
    <xf numFmtId="164" fontId="0" fillId="4" borderId="16" xfId="0" applyNumberFormat="1" applyFill="1" applyBorder="1"/>
    <xf numFmtId="3" fontId="3" fillId="2" borderId="0" xfId="0" applyNumberFormat="1" applyFont="1" applyFill="1"/>
    <xf numFmtId="3" fontId="7" fillId="0" borderId="0" xfId="0" applyNumberFormat="1" applyFont="1"/>
    <xf numFmtId="3" fontId="1" fillId="0" borderId="2" xfId="0" applyNumberFormat="1" applyFont="1" applyBorder="1" applyAlignment="1">
      <alignment vertical="center"/>
    </xf>
    <xf numFmtId="3" fontId="0" fillId="0" borderId="21" xfId="0" applyNumberFormat="1" applyBorder="1"/>
    <xf numFmtId="3" fontId="1" fillId="0" borderId="17" xfId="0" applyNumberFormat="1" applyFont="1" applyBorder="1" applyAlignment="1">
      <alignment vertical="center"/>
    </xf>
    <xf numFmtId="0" fontId="1" fillId="0" borderId="0" xfId="0" applyFont="1"/>
    <xf numFmtId="3" fontId="1" fillId="0" borderId="1" xfId="0" applyNumberFormat="1" applyFont="1" applyBorder="1" applyAlignment="1">
      <alignment horizontal="center" wrapText="1"/>
    </xf>
    <xf numFmtId="164" fontId="1" fillId="4" borderId="30" xfId="0" applyNumberFormat="1" applyFont="1" applyFill="1" applyBorder="1"/>
    <xf numFmtId="1" fontId="1" fillId="0" borderId="0" xfId="0" applyNumberFormat="1" applyFont="1"/>
    <xf numFmtId="164" fontId="0" fillId="0" borderId="0" xfId="0" applyNumberFormat="1"/>
    <xf numFmtId="164" fontId="1" fillId="0" borderId="0" xfId="0" applyNumberFormat="1" applyFont="1"/>
    <xf numFmtId="164" fontId="0" fillId="4" borderId="34" xfId="0" applyNumberFormat="1" applyFill="1" applyBorder="1"/>
    <xf numFmtId="164" fontId="1" fillId="4" borderId="35" xfId="0" applyNumberFormat="1" applyFont="1" applyFill="1" applyBorder="1"/>
    <xf numFmtId="1" fontId="1" fillId="4" borderId="31" xfId="0" applyNumberFormat="1" applyFont="1" applyFill="1" applyBorder="1"/>
    <xf numFmtId="1" fontId="1" fillId="4" borderId="4" xfId="0" applyNumberFormat="1" applyFont="1" applyFill="1" applyBorder="1" applyAlignment="1">
      <alignment horizontal="center"/>
    </xf>
    <xf numFmtId="164" fontId="0" fillId="4" borderId="38" xfId="0" applyNumberFormat="1" applyFill="1" applyBorder="1"/>
    <xf numFmtId="164" fontId="1" fillId="4" borderId="39" xfId="0" applyNumberFormat="1" applyFont="1" applyFill="1" applyBorder="1"/>
    <xf numFmtId="164" fontId="1" fillId="4" borderId="31" xfId="0" applyNumberFormat="1" applyFont="1" applyFill="1" applyBorder="1"/>
    <xf numFmtId="164" fontId="1" fillId="4" borderId="4" xfId="0" applyNumberFormat="1" applyFont="1" applyFill="1" applyBorder="1"/>
    <xf numFmtId="164" fontId="0" fillId="4" borderId="40" xfId="0" applyNumberFormat="1" applyFill="1" applyBorder="1"/>
    <xf numFmtId="164" fontId="1" fillId="4" borderId="9" xfId="0" applyNumberFormat="1" applyFont="1" applyFill="1" applyBorder="1"/>
    <xf numFmtId="164" fontId="7" fillId="0" borderId="0" xfId="0" applyNumberFormat="1" applyFont="1"/>
    <xf numFmtId="3" fontId="4" fillId="0" borderId="16" xfId="0" applyNumberFormat="1" applyFont="1" applyBorder="1"/>
    <xf numFmtId="3" fontId="3" fillId="0" borderId="0" xfId="0" applyNumberFormat="1" applyFont="1"/>
    <xf numFmtId="3" fontId="1" fillId="0" borderId="21" xfId="0" applyNumberFormat="1" applyFont="1" applyBorder="1" applyAlignment="1">
      <alignment vertical="center"/>
    </xf>
    <xf numFmtId="165" fontId="0" fillId="0" borderId="0" xfId="0" applyNumberFormat="1"/>
    <xf numFmtId="4" fontId="0" fillId="3" borderId="5" xfId="0" applyNumberFormat="1" applyFill="1" applyBorder="1"/>
    <xf numFmtId="3" fontId="0" fillId="3" borderId="6" xfId="0" applyNumberFormat="1" applyFill="1" applyBorder="1"/>
    <xf numFmtId="3" fontId="0" fillId="3" borderId="7" xfId="0" applyNumberFormat="1" applyFill="1" applyBorder="1"/>
    <xf numFmtId="4" fontId="0" fillId="3" borderId="3" xfId="0" applyNumberFormat="1" applyFill="1" applyBorder="1"/>
    <xf numFmtId="4" fontId="0" fillId="3" borderId="6" xfId="0" applyNumberFormat="1" applyFill="1" applyBorder="1"/>
    <xf numFmtId="3" fontId="0" fillId="3" borderId="2" xfId="0" applyNumberFormat="1" applyFill="1" applyBorder="1" applyAlignment="1">
      <alignment horizontal="left"/>
    </xf>
    <xf numFmtId="3" fontId="0" fillId="3" borderId="4" xfId="0" applyNumberFormat="1" applyFill="1" applyBorder="1" applyAlignment="1">
      <alignment horizontal="left"/>
    </xf>
    <xf numFmtId="3" fontId="1" fillId="5" borderId="2" xfId="0" applyNumberFormat="1" applyFont="1" applyFill="1" applyBorder="1" applyAlignment="1">
      <alignment horizontal="left"/>
    </xf>
    <xf numFmtId="3" fontId="1" fillId="5" borderId="4" xfId="0" applyNumberFormat="1" applyFont="1" applyFill="1" applyBorder="1" applyAlignment="1">
      <alignment horizontal="left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left"/>
    </xf>
    <xf numFmtId="3" fontId="1" fillId="0" borderId="4" xfId="0" applyNumberFormat="1" applyFont="1" applyBorder="1" applyAlignment="1">
      <alignment horizontal="left"/>
    </xf>
    <xf numFmtId="3" fontId="1" fillId="0" borderId="13" xfId="0" applyNumberFormat="1" applyFont="1" applyBorder="1" applyAlignment="1">
      <alignment horizontal="center" wrapText="1"/>
    </xf>
    <xf numFmtId="3" fontId="1" fillId="0" borderId="15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3" fontId="0" fillId="0" borderId="5" xfId="0" applyNumberFormat="1" applyBorder="1" applyAlignment="1">
      <alignment horizontal="left"/>
    </xf>
    <xf numFmtId="3" fontId="0" fillId="0" borderId="6" xfId="0" applyNumberFormat="1" applyBorder="1" applyAlignment="1">
      <alignment horizontal="left"/>
    </xf>
    <xf numFmtId="3" fontId="0" fillId="0" borderId="10" xfId="0" applyNumberFormat="1" applyBorder="1" applyAlignment="1">
      <alignment horizontal="left"/>
    </xf>
    <xf numFmtId="3" fontId="0" fillId="0" borderId="11" xfId="0" applyNumberFormat="1" applyBorder="1" applyAlignment="1">
      <alignment horizontal="left"/>
    </xf>
    <xf numFmtId="3" fontId="1" fillId="0" borderId="2" xfId="0" applyNumberFormat="1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left" vertical="center"/>
    </xf>
    <xf numFmtId="3" fontId="1" fillId="0" borderId="7" xfId="0" applyNumberFormat="1" applyFont="1" applyBorder="1" applyAlignment="1">
      <alignment horizontal="center" vertical="center" wrapText="1"/>
    </xf>
    <xf numFmtId="4" fontId="0" fillId="3" borderId="2" xfId="0" applyNumberFormat="1" applyFill="1" applyBorder="1" applyAlignment="1">
      <alignment horizontal="center"/>
    </xf>
    <xf numFmtId="4" fontId="0" fillId="3" borderId="3" xfId="0" applyNumberFormat="1" applyFill="1" applyBorder="1" applyAlignment="1">
      <alignment horizontal="center"/>
    </xf>
    <xf numFmtId="3" fontId="0" fillId="3" borderId="3" xfId="0" applyNumberFormat="1" applyFill="1" applyBorder="1" applyAlignment="1">
      <alignment horizontal="right"/>
    </xf>
    <xf numFmtId="4" fontId="0" fillId="3" borderId="5" xfId="0" applyNumberFormat="1" applyFill="1" applyBorder="1" applyAlignment="1">
      <alignment horizontal="center"/>
    </xf>
    <xf numFmtId="4" fontId="0" fillId="3" borderId="6" xfId="0" applyNumberFormat="1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3" fontId="0" fillId="3" borderId="4" xfId="0" applyNumberFormat="1" applyFill="1" applyBorder="1" applyAlignment="1">
      <alignment horizontal="center"/>
    </xf>
    <xf numFmtId="3" fontId="0" fillId="5" borderId="2" xfId="0" applyNumberFormat="1" applyFill="1" applyBorder="1" applyAlignment="1">
      <alignment horizontal="center"/>
    </xf>
    <xf numFmtId="3" fontId="0" fillId="5" borderId="3" xfId="0" applyNumberFormat="1" applyFill="1" applyBorder="1" applyAlignment="1">
      <alignment horizontal="center"/>
    </xf>
    <xf numFmtId="3" fontId="0" fillId="5" borderId="4" xfId="0" applyNumberForma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 wrapText="1"/>
    </xf>
    <xf numFmtId="3" fontId="0" fillId="0" borderId="3" xfId="0" applyNumberFormat="1" applyBorder="1" applyAlignment="1">
      <alignment horizontal="center" wrapText="1"/>
    </xf>
    <xf numFmtId="3" fontId="0" fillId="0" borderId="27" xfId="0" applyNumberFormat="1" applyBorder="1" applyAlignment="1">
      <alignment horizontal="center" wrapText="1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0" xfId="0" applyNumberFormat="1" applyBorder="1" applyAlignment="1">
      <alignment horizontal="center" wrapText="1"/>
    </xf>
    <xf numFmtId="3" fontId="0" fillId="0" borderId="11" xfId="0" applyNumberFormat="1" applyBorder="1" applyAlignment="1">
      <alignment horizontal="center" wrapText="1"/>
    </xf>
    <xf numFmtId="3" fontId="0" fillId="0" borderId="29" xfId="0" applyNumberFormat="1" applyBorder="1" applyAlignment="1">
      <alignment horizontal="center" wrapText="1"/>
    </xf>
    <xf numFmtId="3" fontId="1" fillId="0" borderId="3" xfId="0" applyNumberFormat="1" applyFont="1" applyBorder="1" applyAlignment="1">
      <alignment horizontal="left" vertical="center"/>
    </xf>
    <xf numFmtId="3" fontId="0" fillId="3" borderId="3" xfId="0" applyNumberFormat="1" applyFill="1" applyBorder="1" applyAlignment="1">
      <alignment horizontal="left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left"/>
    </xf>
    <xf numFmtId="3" fontId="1" fillId="4" borderId="27" xfId="0" applyNumberFormat="1" applyFont="1" applyFill="1" applyBorder="1" applyAlignment="1">
      <alignment horizontal="left"/>
    </xf>
    <xf numFmtId="3" fontId="0" fillId="4" borderId="32" xfId="0" applyNumberFormat="1" applyFill="1" applyBorder="1" applyAlignment="1">
      <alignment horizontal="left"/>
    </xf>
    <xf numFmtId="3" fontId="0" fillId="4" borderId="33" xfId="0" applyNumberFormat="1" applyFill="1" applyBorder="1" applyAlignment="1">
      <alignment horizontal="left"/>
    </xf>
    <xf numFmtId="3" fontId="0" fillId="4" borderId="26" xfId="0" applyNumberFormat="1" applyFill="1" applyBorder="1" applyAlignment="1">
      <alignment horizontal="left"/>
    </xf>
    <xf numFmtId="3" fontId="0" fillId="4" borderId="25" xfId="0" applyNumberFormat="1" applyFill="1" applyBorder="1" applyAlignment="1">
      <alignment horizontal="left"/>
    </xf>
    <xf numFmtId="3" fontId="0" fillId="4" borderId="26" xfId="0" applyNumberFormat="1" applyFill="1" applyBorder="1" applyAlignment="1">
      <alignment horizontal="left" wrapText="1"/>
    </xf>
    <xf numFmtId="3" fontId="0" fillId="4" borderId="25" xfId="0" applyNumberFormat="1" applyFill="1" applyBorder="1" applyAlignment="1">
      <alignment horizontal="left" wrapText="1"/>
    </xf>
    <xf numFmtId="3" fontId="0" fillId="4" borderId="36" xfId="0" applyNumberFormat="1" applyFill="1" applyBorder="1" applyAlignment="1">
      <alignment horizontal="left"/>
    </xf>
    <xf numFmtId="3" fontId="0" fillId="4" borderId="37" xfId="0" applyNumberFormat="1" applyFill="1" applyBorder="1" applyAlignment="1">
      <alignment horizontal="left"/>
    </xf>
    <xf numFmtId="3" fontId="0" fillId="4" borderId="2" xfId="0" applyNumberFormat="1" applyFill="1" applyBorder="1" applyAlignment="1">
      <alignment horizontal="left"/>
    </xf>
    <xf numFmtId="3" fontId="0" fillId="4" borderId="27" xfId="0" applyNumberFormat="1" applyFill="1" applyBorder="1" applyAlignment="1">
      <alignment horizontal="left"/>
    </xf>
    <xf numFmtId="3" fontId="0" fillId="4" borderId="8" xfId="0" applyNumberFormat="1" applyFill="1" applyBorder="1" applyAlignment="1">
      <alignment horizontal="left"/>
    </xf>
    <xf numFmtId="3" fontId="0" fillId="4" borderId="28" xfId="0" applyNumberFormat="1" applyFill="1" applyBorder="1" applyAlignment="1">
      <alignment horizontal="left"/>
    </xf>
    <xf numFmtId="3" fontId="0" fillId="3" borderId="2" xfId="0" applyNumberFormat="1" applyFill="1" applyBorder="1" applyAlignment="1">
      <alignment horizontal="right"/>
    </xf>
    <xf numFmtId="3" fontId="0" fillId="3" borderId="4" xfId="0" applyNumberFormat="1" applyFill="1" applyBorder="1" applyAlignment="1">
      <alignment horizontal="right"/>
    </xf>
    <xf numFmtId="3" fontId="4" fillId="2" borderId="16" xfId="0" applyNumberFormat="1" applyFont="1" applyFill="1" applyBorder="1" applyProtection="1">
      <protection locked="0"/>
    </xf>
    <xf numFmtId="3" fontId="0" fillId="2" borderId="8" xfId="0" applyNumberFormat="1" applyFill="1" applyBorder="1" applyProtection="1">
      <protection locked="0"/>
    </xf>
    <xf numFmtId="3" fontId="0" fillId="2" borderId="18" xfId="0" applyNumberFormat="1" applyFill="1" applyBorder="1" applyProtection="1">
      <protection locked="0"/>
    </xf>
    <xf numFmtId="4" fontId="0" fillId="2" borderId="8" xfId="0" applyNumberFormat="1" applyFill="1" applyBorder="1" applyProtection="1">
      <protection locked="0"/>
    </xf>
    <xf numFmtId="3" fontId="0" fillId="2" borderId="0" xfId="0" applyNumberFormat="1" applyFill="1" applyProtection="1">
      <protection locked="0"/>
    </xf>
    <xf numFmtId="3" fontId="0" fillId="2" borderId="22" xfId="0" applyNumberFormat="1" applyFill="1" applyBorder="1" applyProtection="1">
      <protection locked="0"/>
    </xf>
    <xf numFmtId="3" fontId="0" fillId="2" borderId="10" xfId="0" applyNumberFormat="1" applyFill="1" applyBorder="1" applyProtection="1">
      <protection locked="0"/>
    </xf>
    <xf numFmtId="3" fontId="0" fillId="2" borderId="23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3" fontId="0" fillId="2" borderId="5" xfId="0" applyNumberFormat="1" applyFill="1" applyBorder="1" applyProtection="1">
      <protection locked="0"/>
    </xf>
    <xf numFmtId="3" fontId="0" fillId="2" borderId="19" xfId="0" applyNumberFormat="1" applyFill="1" applyBorder="1" applyProtection="1">
      <protection locked="0"/>
    </xf>
    <xf numFmtId="3" fontId="0" fillId="2" borderId="20" xfId="0" applyNumberFormat="1" applyFill="1" applyBorder="1" applyProtection="1">
      <protection locked="0"/>
    </xf>
    <xf numFmtId="3" fontId="0" fillId="2" borderId="8" xfId="0" applyNumberFormat="1" applyFill="1" applyBorder="1" applyAlignment="1" applyProtection="1">
      <alignment horizontal="center"/>
      <protection locked="0"/>
    </xf>
    <xf numFmtId="3" fontId="0" fillId="2" borderId="0" xfId="0" applyNumberFormat="1" applyFill="1" applyAlignment="1" applyProtection="1">
      <alignment horizontal="center"/>
      <protection locked="0"/>
    </xf>
    <xf numFmtId="3" fontId="0" fillId="2" borderId="0" xfId="0" applyNumberFormat="1" applyFill="1" applyAlignment="1" applyProtection="1">
      <alignment horizontal="right"/>
      <protection locked="0"/>
    </xf>
    <xf numFmtId="3" fontId="0" fillId="2" borderId="11" xfId="0" applyNumberFormat="1" applyFill="1" applyBorder="1" applyAlignment="1" applyProtection="1">
      <alignment horizontal="right"/>
      <protection locked="0"/>
    </xf>
    <xf numFmtId="3" fontId="0" fillId="2" borderId="24" xfId="0" applyNumberFormat="1" applyFill="1" applyBorder="1" applyProtection="1">
      <protection locked="0"/>
    </xf>
    <xf numFmtId="3" fontId="0" fillId="2" borderId="5" xfId="0" applyNumberFormat="1" applyFill="1" applyBorder="1" applyAlignment="1" applyProtection="1">
      <alignment horizontal="left"/>
      <protection locked="0"/>
    </xf>
    <xf numFmtId="3" fontId="0" fillId="2" borderId="6" xfId="0" applyNumberFormat="1" applyFill="1" applyBorder="1" applyAlignment="1" applyProtection="1">
      <alignment horizontal="left"/>
      <protection locked="0"/>
    </xf>
    <xf numFmtId="3" fontId="0" fillId="2" borderId="5" xfId="0" applyNumberFormat="1" applyFill="1" applyBorder="1" applyAlignment="1" applyProtection="1">
      <alignment horizontal="center"/>
      <protection locked="0"/>
    </xf>
    <xf numFmtId="3" fontId="0" fillId="2" borderId="6" xfId="0" applyNumberFormat="1" applyFill="1" applyBorder="1" applyAlignment="1" applyProtection="1">
      <alignment horizontal="center"/>
      <protection locked="0"/>
    </xf>
    <xf numFmtId="3" fontId="0" fillId="2" borderId="7" xfId="0" applyNumberFormat="1" applyFill="1" applyBorder="1" applyAlignment="1" applyProtection="1">
      <alignment horizontal="center"/>
      <protection locked="0"/>
    </xf>
    <xf numFmtId="3" fontId="0" fillId="2" borderId="8" xfId="0" applyNumberFormat="1" applyFill="1" applyBorder="1" applyAlignment="1" applyProtection="1">
      <alignment horizontal="left"/>
      <protection locked="0"/>
    </xf>
    <xf numFmtId="3" fontId="0" fillId="2" borderId="0" xfId="0" applyNumberFormat="1" applyFill="1" applyAlignment="1" applyProtection="1">
      <alignment horizontal="left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3" fontId="0" fillId="2" borderId="10" xfId="0" applyNumberFormat="1" applyFill="1" applyBorder="1" applyAlignment="1" applyProtection="1">
      <alignment horizontal="center"/>
      <protection locked="0"/>
    </xf>
    <xf numFmtId="3" fontId="0" fillId="2" borderId="11" xfId="0" applyNumberFormat="1" applyFill="1" applyBorder="1" applyAlignment="1" applyProtection="1">
      <alignment horizontal="center"/>
      <protection locked="0"/>
    </xf>
    <xf numFmtId="3" fontId="0" fillId="2" borderId="12" xfId="0" applyNumberFormat="1" applyFill="1" applyBorder="1" applyAlignment="1" applyProtection="1">
      <alignment horizontal="center"/>
      <protection locked="0"/>
    </xf>
    <xf numFmtId="3" fontId="0" fillId="2" borderId="7" xfId="0" applyNumberFormat="1" applyFill="1" applyBorder="1" applyAlignment="1" applyProtection="1">
      <alignment horizontal="left"/>
      <protection locked="0"/>
    </xf>
    <xf numFmtId="3" fontId="0" fillId="2" borderId="9" xfId="0" applyNumberFormat="1" applyFill="1" applyBorder="1" applyAlignment="1" applyProtection="1">
      <alignment horizontal="left"/>
      <protection locked="0"/>
    </xf>
    <xf numFmtId="3" fontId="0" fillId="2" borderId="22" xfId="0" applyNumberFormat="1" applyFill="1" applyBorder="1" applyAlignment="1" applyProtection="1">
      <alignment horizontal="center"/>
      <protection locked="0"/>
    </xf>
    <xf numFmtId="3" fontId="0" fillId="2" borderId="28" xfId="0" applyNumberFormat="1" applyFill="1" applyBorder="1" applyAlignment="1" applyProtection="1">
      <alignment horizontal="center"/>
      <protection locked="0"/>
    </xf>
    <xf numFmtId="9" fontId="0" fillId="2" borderId="18" xfId="0" applyNumberFormat="1" applyFill="1" applyBorder="1" applyAlignment="1" applyProtection="1">
      <alignment horizontal="center"/>
      <protection locked="0"/>
    </xf>
    <xf numFmtId="9" fontId="0" fillId="2" borderId="7" xfId="0" applyNumberFormat="1" applyFill="1" applyBorder="1" applyAlignment="1" applyProtection="1">
      <alignment horizontal="center"/>
      <protection locked="0"/>
    </xf>
    <xf numFmtId="9" fontId="0" fillId="2" borderId="22" xfId="0" applyNumberFormat="1" applyFill="1" applyBorder="1" applyAlignment="1" applyProtection="1">
      <alignment horizontal="center"/>
      <protection locked="0"/>
    </xf>
    <xf numFmtId="9" fontId="0" fillId="2" borderId="9" xfId="0" applyNumberFormat="1" applyFill="1" applyBorder="1" applyAlignment="1" applyProtection="1">
      <alignment horizontal="center"/>
      <protection locked="0"/>
    </xf>
    <xf numFmtId="3" fontId="0" fillId="2" borderId="23" xfId="0" applyNumberFormat="1" applyFill="1" applyBorder="1" applyAlignment="1" applyProtection="1">
      <alignment horizontal="center"/>
      <protection locked="0"/>
    </xf>
    <xf numFmtId="9" fontId="0" fillId="2" borderId="23" xfId="0" applyNumberFormat="1" applyFill="1" applyBorder="1" applyAlignment="1" applyProtection="1">
      <alignment horizontal="center"/>
      <protection locked="0"/>
    </xf>
    <xf numFmtId="9" fontId="0" fillId="2" borderId="12" xfId="0" applyNumberFormat="1" applyFill="1" applyBorder="1" applyAlignment="1" applyProtection="1">
      <alignment horizontal="center"/>
      <protection locked="0"/>
    </xf>
  </cellXfs>
  <cellStyles count="1">
    <cellStyle name="Normální" xfId="0" builtinId="0"/>
  </cellStyles>
  <dxfs count="1">
    <dxf>
      <numFmt numFmtId="164" formatCode="0,&quot; K&quot;"/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D93C3-96DB-4223-B6A6-9EA909DBF247}">
  <dimension ref="A1:R95"/>
  <sheetViews>
    <sheetView tabSelected="1" zoomScaleNormal="100" workbookViewId="0">
      <selection activeCell="C28" sqref="C28 E28"/>
    </sheetView>
  </sheetViews>
  <sheetFormatPr defaultColWidth="9.140625" defaultRowHeight="15" x14ac:dyDescent="0.25"/>
  <cols>
    <col min="1" max="1" width="25.85546875" style="3" customWidth="1"/>
    <col min="2" max="2" width="14.42578125" style="3" customWidth="1"/>
    <col min="3" max="3" width="10.85546875" style="3" customWidth="1"/>
    <col min="4" max="4" width="10.7109375" style="3" customWidth="1"/>
    <col min="5" max="5" width="9.5703125" style="3" customWidth="1"/>
    <col min="6" max="6" width="10.42578125" style="3" customWidth="1"/>
    <col min="7" max="7" width="11.42578125" style="3" customWidth="1"/>
    <col min="8" max="8" width="11.28515625" style="3" customWidth="1"/>
    <col min="9" max="9" width="9.5703125" style="3" customWidth="1"/>
    <col min="10" max="10" width="12.28515625" style="3" customWidth="1"/>
    <col min="11" max="11" width="9.5703125" style="3" customWidth="1"/>
    <col min="12" max="12" width="13.42578125" style="3" bestFit="1" customWidth="1"/>
    <col min="13" max="13" width="9.5703125" style="3" customWidth="1"/>
    <col min="14" max="14" width="13.42578125" style="3" customWidth="1"/>
    <col min="15" max="15" width="12.28515625" style="3" customWidth="1"/>
    <col min="16" max="16" width="9.140625" style="3"/>
    <col min="17" max="17" width="13.42578125" style="3" bestFit="1" customWidth="1"/>
    <col min="18" max="18" width="63.85546875" style="3" customWidth="1"/>
    <col min="19" max="16384" width="9.140625" style="3"/>
  </cols>
  <sheetData>
    <row r="1" spans="1:10" ht="21" x14ac:dyDescent="0.35">
      <c r="A1" s="12" t="s">
        <v>0</v>
      </c>
      <c r="B1" s="12"/>
      <c r="G1" s="19" t="s">
        <v>1</v>
      </c>
      <c r="H1" s="7"/>
      <c r="I1" s="7"/>
      <c r="J1" s="7"/>
    </row>
    <row r="2" spans="1:10" ht="15" customHeight="1" x14ac:dyDescent="0.35">
      <c r="A2" s="41" t="s">
        <v>40</v>
      </c>
      <c r="B2" s="118"/>
      <c r="G2" s="42"/>
    </row>
    <row r="3" spans="1:10" ht="23.25" customHeight="1" thickBot="1" x14ac:dyDescent="0.3">
      <c r="A3" s="17" t="s">
        <v>2</v>
      </c>
      <c r="B3" s="17"/>
    </row>
    <row r="4" spans="1:10" ht="15.75" thickBot="1" x14ac:dyDescent="0.3">
      <c r="A4" s="102" t="s">
        <v>3</v>
      </c>
      <c r="B4" s="103"/>
      <c r="C4" s="32">
        <v>2027</v>
      </c>
      <c r="D4" s="32">
        <v>2028</v>
      </c>
      <c r="E4" s="32">
        <v>2029</v>
      </c>
      <c r="F4" s="33" t="s">
        <v>4</v>
      </c>
      <c r="G4" s="27"/>
    </row>
    <row r="5" spans="1:10" x14ac:dyDescent="0.25">
      <c r="A5" s="104" t="s">
        <v>5</v>
      </c>
      <c r="B5" s="105"/>
      <c r="C5" s="30">
        <f>C68</f>
        <v>0</v>
      </c>
      <c r="D5" s="30">
        <f>IF(H68="","",H68)</f>
        <v>0</v>
      </c>
      <c r="E5" s="30">
        <f>M68</f>
        <v>0</v>
      </c>
      <c r="F5" s="31">
        <f>SUM(C5:E5)</f>
        <v>0</v>
      </c>
      <c r="G5" s="28"/>
    </row>
    <row r="6" spans="1:10" x14ac:dyDescent="0.25">
      <c r="A6" s="106" t="s">
        <v>6</v>
      </c>
      <c r="B6" s="107"/>
      <c r="C6" s="18">
        <f>C77</f>
        <v>0</v>
      </c>
      <c r="D6" s="18">
        <f>H77</f>
        <v>0</v>
      </c>
      <c r="E6" s="18">
        <f>M77</f>
        <v>0</v>
      </c>
      <c r="F6" s="26">
        <f t="shared" ref="F6:F7" si="0">SUM(C6:E6)</f>
        <v>0</v>
      </c>
      <c r="G6" s="28"/>
    </row>
    <row r="7" spans="1:10" ht="30" customHeight="1" x14ac:dyDescent="0.25">
      <c r="A7" s="108" t="s">
        <v>7</v>
      </c>
      <c r="B7" s="109"/>
      <c r="C7" s="18">
        <f>C85</f>
        <v>0</v>
      </c>
      <c r="D7" s="18">
        <f>H85</f>
        <v>0</v>
      </c>
      <c r="E7" s="18">
        <f>M85</f>
        <v>0</v>
      </c>
      <c r="F7" s="26">
        <f t="shared" si="0"/>
        <v>0</v>
      </c>
      <c r="G7" s="28"/>
    </row>
    <row r="8" spans="1:10" ht="15.75" thickBot="1" x14ac:dyDescent="0.3">
      <c r="A8" s="110" t="s">
        <v>8</v>
      </c>
      <c r="B8" s="111"/>
      <c r="C8" s="34">
        <f>C86</f>
        <v>0</v>
      </c>
      <c r="D8" s="34">
        <f>H86</f>
        <v>0</v>
      </c>
      <c r="E8" s="34">
        <f>M86</f>
        <v>0</v>
      </c>
      <c r="F8" s="35">
        <f>SUM(C8:E8)</f>
        <v>0</v>
      </c>
      <c r="G8" s="28"/>
    </row>
    <row r="9" spans="1:10" ht="15.75" thickBot="1" x14ac:dyDescent="0.3">
      <c r="A9" s="102" t="s">
        <v>4</v>
      </c>
      <c r="B9" s="103"/>
      <c r="C9" s="36">
        <f>SUM(C5:C8)</f>
        <v>0</v>
      </c>
      <c r="D9" s="36">
        <f t="shared" ref="D9:E9" si="1">SUM(D5:D8)</f>
        <v>0</v>
      </c>
      <c r="E9" s="36">
        <f t="shared" si="1"/>
        <v>0</v>
      </c>
      <c r="F9" s="37">
        <f>SUM(F5:F8)</f>
        <v>0</v>
      </c>
      <c r="G9" s="29"/>
    </row>
    <row r="10" spans="1:10" ht="15.75" thickBot="1" x14ac:dyDescent="0.3"/>
    <row r="11" spans="1:10" ht="15.75" thickBot="1" x14ac:dyDescent="0.3">
      <c r="A11" s="102" t="s">
        <v>9</v>
      </c>
      <c r="B11" s="103"/>
      <c r="C11" s="32">
        <v>2027</v>
      </c>
      <c r="D11" s="32">
        <v>2028</v>
      </c>
      <c r="E11" s="32">
        <v>2029</v>
      </c>
      <c r="F11" s="33" t="s">
        <v>4</v>
      </c>
      <c r="G11" s="27"/>
    </row>
    <row r="12" spans="1:10" x14ac:dyDescent="0.25">
      <c r="A12" s="104" t="s">
        <v>10</v>
      </c>
      <c r="B12" s="105"/>
      <c r="C12" s="30">
        <f>G34</f>
        <v>0</v>
      </c>
      <c r="D12" s="30">
        <f>L34</f>
        <v>0</v>
      </c>
      <c r="E12" s="30">
        <f>Q34</f>
        <v>0</v>
      </c>
      <c r="F12" s="31">
        <f>SUM(C12:E12)</f>
        <v>0</v>
      </c>
      <c r="G12" s="28"/>
    </row>
    <row r="13" spans="1:10" x14ac:dyDescent="0.25">
      <c r="A13" s="106" t="s">
        <v>11</v>
      </c>
      <c r="B13" s="107"/>
      <c r="C13" s="18">
        <f>G40</f>
        <v>0</v>
      </c>
      <c r="D13" s="18">
        <f>L40</f>
        <v>0</v>
      </c>
      <c r="E13" s="18">
        <f>Q40</f>
        <v>0</v>
      </c>
      <c r="F13" s="26">
        <f t="shared" ref="F13:F15" si="2">SUM(C13:E13)</f>
        <v>0</v>
      </c>
      <c r="G13" s="28"/>
    </row>
    <row r="14" spans="1:10" x14ac:dyDescent="0.25">
      <c r="A14" s="106" t="s">
        <v>12</v>
      </c>
      <c r="B14" s="107"/>
      <c r="C14" s="18">
        <f>G47+G54</f>
        <v>0</v>
      </c>
      <c r="D14" s="18">
        <f>L47+L54</f>
        <v>0</v>
      </c>
      <c r="E14" s="18">
        <f>Q47+Q54</f>
        <v>0</v>
      </c>
      <c r="F14" s="26">
        <f t="shared" si="2"/>
        <v>0</v>
      </c>
      <c r="G14" s="28"/>
    </row>
    <row r="15" spans="1:10" ht="15.75" thickBot="1" x14ac:dyDescent="0.3">
      <c r="A15" s="110" t="s">
        <v>13</v>
      </c>
      <c r="B15" s="111"/>
      <c r="C15" s="34">
        <f>C57</f>
        <v>0</v>
      </c>
      <c r="D15" s="34">
        <f>H57</f>
        <v>0</v>
      </c>
      <c r="E15" s="34">
        <f>M57</f>
        <v>0</v>
      </c>
      <c r="F15" s="35">
        <f t="shared" si="2"/>
        <v>0</v>
      </c>
      <c r="G15" s="28"/>
    </row>
    <row r="16" spans="1:10" ht="15.75" thickBot="1" x14ac:dyDescent="0.3">
      <c r="A16" s="112" t="s">
        <v>4</v>
      </c>
      <c r="B16" s="113"/>
      <c r="C16" s="36">
        <f>SUM(C12:C15)</f>
        <v>0</v>
      </c>
      <c r="D16" s="36">
        <f t="shared" ref="D16:E16" si="3">SUM(D12:D15)</f>
        <v>0</v>
      </c>
      <c r="E16" s="36">
        <f t="shared" si="3"/>
        <v>0</v>
      </c>
      <c r="F16" s="37">
        <f>SUM(F12:F15)</f>
        <v>0</v>
      </c>
      <c r="G16" s="29"/>
    </row>
    <row r="17" spans="1:18" ht="15.75" thickBot="1" x14ac:dyDescent="0.3">
      <c r="A17" s="15"/>
      <c r="B17" s="15"/>
      <c r="C17" s="16"/>
      <c r="D17" s="16"/>
      <c r="E17" s="16"/>
      <c r="F17" s="16"/>
      <c r="G17" s="16"/>
    </row>
    <row r="18" spans="1:18" ht="15.75" thickBot="1" x14ac:dyDescent="0.3">
      <c r="A18" s="102" t="s">
        <v>14</v>
      </c>
      <c r="B18" s="103"/>
      <c r="C18" s="32">
        <v>2027</v>
      </c>
      <c r="D18" s="32">
        <v>2028</v>
      </c>
      <c r="E18" s="32">
        <v>2029</v>
      </c>
      <c r="F18" s="33" t="s">
        <v>4</v>
      </c>
      <c r="G18" s="27"/>
    </row>
    <row r="19" spans="1:18" ht="15.75" thickBot="1" x14ac:dyDescent="0.3">
      <c r="A19" s="114" t="s">
        <v>15</v>
      </c>
      <c r="B19" s="115"/>
      <c r="C19" s="38">
        <f>C95</f>
        <v>0</v>
      </c>
      <c r="D19" s="38">
        <f>H95</f>
        <v>0</v>
      </c>
      <c r="E19" s="38">
        <f>M95</f>
        <v>0</v>
      </c>
      <c r="F19" s="39">
        <f>SUM(C19:E19)</f>
        <v>0</v>
      </c>
      <c r="G19" s="28"/>
    </row>
    <row r="20" spans="1:18" ht="15.75" thickBot="1" x14ac:dyDescent="0.3">
      <c r="A20" s="102" t="s">
        <v>4</v>
      </c>
      <c r="B20" s="103"/>
      <c r="C20" s="36">
        <f t="shared" ref="C20:E20" si="4">SUM(C19)</f>
        <v>0</v>
      </c>
      <c r="D20" s="36">
        <f t="shared" si="4"/>
        <v>0</v>
      </c>
      <c r="E20" s="36">
        <f t="shared" si="4"/>
        <v>0</v>
      </c>
      <c r="F20" s="37">
        <f>SUM(F19)</f>
        <v>0</v>
      </c>
      <c r="G20" s="40" t="str">
        <f>IF(OR(C20&gt;(C9+C16)*10%,D20&gt;(D9+D16)*10%,E20&gt;(E9+E16)*10%),"Exceeding the limit for total investment costs","")</f>
        <v/>
      </c>
    </row>
    <row r="22" spans="1:18" ht="15.75" thickBot="1" x14ac:dyDescent="0.3"/>
    <row r="23" spans="1:18" ht="15.75" thickBot="1" x14ac:dyDescent="0.3">
      <c r="C23" s="84">
        <v>2027</v>
      </c>
      <c r="D23" s="85"/>
      <c r="E23" s="85"/>
      <c r="F23" s="85"/>
      <c r="G23" s="86"/>
      <c r="H23" s="84">
        <v>2028</v>
      </c>
      <c r="I23" s="85"/>
      <c r="J23" s="85"/>
      <c r="K23" s="85"/>
      <c r="L23" s="86"/>
      <c r="M23" s="84">
        <v>2029</v>
      </c>
      <c r="N23" s="85"/>
      <c r="O23" s="85"/>
      <c r="P23" s="85"/>
      <c r="Q23" s="86"/>
    </row>
    <row r="24" spans="1:18" ht="33" customHeight="1" thickBot="1" x14ac:dyDescent="0.3">
      <c r="A24" s="70" t="s">
        <v>10</v>
      </c>
      <c r="B24" s="95"/>
      <c r="C24" s="60" t="s">
        <v>41</v>
      </c>
      <c r="D24" s="62" t="s">
        <v>17</v>
      </c>
      <c r="E24" s="62" t="s">
        <v>18</v>
      </c>
      <c r="F24" s="62" t="s">
        <v>16</v>
      </c>
      <c r="G24" s="64" t="s">
        <v>19</v>
      </c>
      <c r="H24" s="60" t="s">
        <v>41</v>
      </c>
      <c r="I24" s="62" t="s">
        <v>17</v>
      </c>
      <c r="J24" s="62" t="s">
        <v>18</v>
      </c>
      <c r="K24" s="62" t="s">
        <v>16</v>
      </c>
      <c r="L24" s="64" t="s">
        <v>19</v>
      </c>
      <c r="M24" s="60" t="s">
        <v>41</v>
      </c>
      <c r="N24" s="62" t="s">
        <v>17</v>
      </c>
      <c r="O24" s="62" t="s">
        <v>18</v>
      </c>
      <c r="P24" s="62" t="s">
        <v>16</v>
      </c>
      <c r="Q24" s="64" t="s">
        <v>19</v>
      </c>
      <c r="R24" s="58" t="s">
        <v>20</v>
      </c>
    </row>
    <row r="25" spans="1:18" ht="21.75" customHeight="1" thickBot="1" x14ac:dyDescent="0.3">
      <c r="A25" s="21" t="s">
        <v>21</v>
      </c>
      <c r="B25" s="43" t="s">
        <v>22</v>
      </c>
      <c r="C25" s="61"/>
      <c r="D25" s="63"/>
      <c r="E25" s="63"/>
      <c r="F25" s="63"/>
      <c r="G25" s="65"/>
      <c r="H25" s="61"/>
      <c r="I25" s="63"/>
      <c r="J25" s="63"/>
      <c r="K25" s="63"/>
      <c r="L25" s="65"/>
      <c r="M25" s="61"/>
      <c r="N25" s="63"/>
      <c r="O25" s="63"/>
      <c r="P25" s="63"/>
      <c r="Q25" s="65"/>
      <c r="R25" s="59"/>
    </row>
    <row r="26" spans="1:18" x14ac:dyDescent="0.25">
      <c r="A26" s="119"/>
      <c r="B26" s="120"/>
      <c r="C26" s="121"/>
      <c r="D26" s="122"/>
      <c r="E26" s="122"/>
      <c r="F26" s="44">
        <f>ROUND(C26*E26/12,3)</f>
        <v>0</v>
      </c>
      <c r="G26" s="1">
        <f>IF(D26&gt;64000,FLOOR(C26*D26*E26,1000),ROUND(C26*D26*E26,-3))</f>
        <v>0</v>
      </c>
      <c r="H26" s="121"/>
      <c r="I26" s="122"/>
      <c r="J26" s="122"/>
      <c r="K26" s="44">
        <f>ROUND(H26*J26/12,3)</f>
        <v>0</v>
      </c>
      <c r="L26" s="1">
        <f t="shared" ref="L26:L33" si="5">IF(I26&gt;64000,FLOOR(H26*I26*J26,1000),ROUND(H26*I26*J26,-3))</f>
        <v>0</v>
      </c>
      <c r="M26" s="121"/>
      <c r="N26" s="122"/>
      <c r="O26" s="122"/>
      <c r="P26" s="44">
        <f>ROUND(M26*O26/12,3)</f>
        <v>0</v>
      </c>
      <c r="Q26" s="1">
        <f t="shared" ref="Q26:Q33" si="6">IF(N26&gt;64000,FLOOR(M26*N26*O26,1000),ROUND(M26*N26*O26,-3))</f>
        <v>0</v>
      </c>
      <c r="R26" s="126"/>
    </row>
    <row r="27" spans="1:18" x14ac:dyDescent="0.25">
      <c r="A27" s="119"/>
      <c r="B27" s="123"/>
      <c r="C27" s="121"/>
      <c r="D27" s="122"/>
      <c r="E27" s="122"/>
      <c r="F27" s="44">
        <f t="shared" ref="F27:F33" si="7">ROUND(C27*E27/12,3)</f>
        <v>0</v>
      </c>
      <c r="G27" s="1">
        <f t="shared" ref="G27:G33" si="8">IF(D27&gt;64000,FLOOR(C27*D27*E27,1000),ROUND(C27*D27*E27,-3))</f>
        <v>0</v>
      </c>
      <c r="H27" s="121"/>
      <c r="I27" s="122"/>
      <c r="J27" s="122"/>
      <c r="K27" s="44">
        <f t="shared" ref="K27:K33" si="9">ROUND(H27*J27/12,3)</f>
        <v>0</v>
      </c>
      <c r="L27" s="1">
        <f t="shared" si="5"/>
        <v>0</v>
      </c>
      <c r="M27" s="121"/>
      <c r="N27" s="122"/>
      <c r="O27" s="122"/>
      <c r="P27" s="44">
        <f t="shared" ref="P27:P33" si="10">ROUND(M27*O27/12,3)</f>
        <v>0</v>
      </c>
      <c r="Q27" s="1">
        <f t="shared" si="6"/>
        <v>0</v>
      </c>
      <c r="R27" s="127"/>
    </row>
    <row r="28" spans="1:18" x14ac:dyDescent="0.25">
      <c r="A28" s="119"/>
      <c r="B28" s="123"/>
      <c r="C28" s="121"/>
      <c r="D28" s="122"/>
      <c r="E28" s="122"/>
      <c r="F28" s="44">
        <f t="shared" si="7"/>
        <v>0</v>
      </c>
      <c r="G28" s="1">
        <f t="shared" si="8"/>
        <v>0</v>
      </c>
      <c r="H28" s="121"/>
      <c r="I28" s="122"/>
      <c r="J28" s="122"/>
      <c r="K28" s="44">
        <f t="shared" si="9"/>
        <v>0</v>
      </c>
      <c r="L28" s="1">
        <f t="shared" si="5"/>
        <v>0</v>
      </c>
      <c r="M28" s="121"/>
      <c r="N28" s="122"/>
      <c r="O28" s="122"/>
      <c r="P28" s="44">
        <f t="shared" si="10"/>
        <v>0</v>
      </c>
      <c r="Q28" s="1">
        <f t="shared" si="6"/>
        <v>0</v>
      </c>
      <c r="R28" s="127"/>
    </row>
    <row r="29" spans="1:18" x14ac:dyDescent="0.25">
      <c r="A29" s="119"/>
      <c r="B29" s="123"/>
      <c r="C29" s="121"/>
      <c r="D29" s="122"/>
      <c r="E29" s="122"/>
      <c r="F29" s="44">
        <f t="shared" si="7"/>
        <v>0</v>
      </c>
      <c r="G29" s="1">
        <f t="shared" si="8"/>
        <v>0</v>
      </c>
      <c r="H29" s="121"/>
      <c r="I29" s="122"/>
      <c r="J29" s="122"/>
      <c r="K29" s="44">
        <f t="shared" si="9"/>
        <v>0</v>
      </c>
      <c r="L29" s="1">
        <f t="shared" si="5"/>
        <v>0</v>
      </c>
      <c r="M29" s="121"/>
      <c r="N29" s="122"/>
      <c r="O29" s="122"/>
      <c r="P29" s="44">
        <f t="shared" si="10"/>
        <v>0</v>
      </c>
      <c r="Q29" s="1">
        <f t="shared" si="6"/>
        <v>0</v>
      </c>
      <c r="R29" s="127"/>
    </row>
    <row r="30" spans="1:18" x14ac:dyDescent="0.25">
      <c r="A30" s="119"/>
      <c r="B30" s="123"/>
      <c r="C30" s="121"/>
      <c r="D30" s="122"/>
      <c r="E30" s="122"/>
      <c r="F30" s="44">
        <f t="shared" si="7"/>
        <v>0</v>
      </c>
      <c r="G30" s="1">
        <f t="shared" si="8"/>
        <v>0</v>
      </c>
      <c r="H30" s="121"/>
      <c r="I30" s="122"/>
      <c r="J30" s="122"/>
      <c r="K30" s="44">
        <f t="shared" si="9"/>
        <v>0</v>
      </c>
      <c r="L30" s="1">
        <f t="shared" si="5"/>
        <v>0</v>
      </c>
      <c r="M30" s="121"/>
      <c r="N30" s="122"/>
      <c r="O30" s="122"/>
      <c r="P30" s="44">
        <f t="shared" si="10"/>
        <v>0</v>
      </c>
      <c r="Q30" s="1">
        <f t="shared" si="6"/>
        <v>0</v>
      </c>
      <c r="R30" s="127"/>
    </row>
    <row r="31" spans="1:18" x14ac:dyDescent="0.25">
      <c r="A31" s="119"/>
      <c r="B31" s="123"/>
      <c r="C31" s="121"/>
      <c r="D31" s="122"/>
      <c r="E31" s="122"/>
      <c r="F31" s="44">
        <f t="shared" si="7"/>
        <v>0</v>
      </c>
      <c r="G31" s="1">
        <f t="shared" si="8"/>
        <v>0</v>
      </c>
      <c r="H31" s="121"/>
      <c r="I31" s="122"/>
      <c r="J31" s="122"/>
      <c r="K31" s="44">
        <f t="shared" si="9"/>
        <v>0</v>
      </c>
      <c r="L31" s="1">
        <f t="shared" si="5"/>
        <v>0</v>
      </c>
      <c r="M31" s="121"/>
      <c r="N31" s="122"/>
      <c r="O31" s="122"/>
      <c r="P31" s="44">
        <f t="shared" si="10"/>
        <v>0</v>
      </c>
      <c r="Q31" s="1">
        <f t="shared" si="6"/>
        <v>0</v>
      </c>
      <c r="R31" s="127"/>
    </row>
    <row r="32" spans="1:18" x14ac:dyDescent="0.25">
      <c r="A32" s="119"/>
      <c r="B32" s="123"/>
      <c r="C32" s="121"/>
      <c r="D32" s="122"/>
      <c r="E32" s="122"/>
      <c r="F32" s="44">
        <f t="shared" si="7"/>
        <v>0</v>
      </c>
      <c r="G32" s="1">
        <f t="shared" si="8"/>
        <v>0</v>
      </c>
      <c r="H32" s="121"/>
      <c r="I32" s="122"/>
      <c r="J32" s="122"/>
      <c r="K32" s="44">
        <f t="shared" si="9"/>
        <v>0</v>
      </c>
      <c r="L32" s="1">
        <f t="shared" si="5"/>
        <v>0</v>
      </c>
      <c r="M32" s="121"/>
      <c r="N32" s="122"/>
      <c r="O32" s="122"/>
      <c r="P32" s="44">
        <f t="shared" si="10"/>
        <v>0</v>
      </c>
      <c r="Q32" s="1">
        <f t="shared" si="6"/>
        <v>0</v>
      </c>
      <c r="R32" s="127"/>
    </row>
    <row r="33" spans="1:18" ht="15.75" thickBot="1" x14ac:dyDescent="0.3">
      <c r="A33" s="124"/>
      <c r="B33" s="125"/>
      <c r="C33" s="121"/>
      <c r="D33" s="122"/>
      <c r="E33" s="122"/>
      <c r="F33" s="44">
        <f t="shared" si="7"/>
        <v>0</v>
      </c>
      <c r="G33" s="1">
        <f t="shared" si="8"/>
        <v>0</v>
      </c>
      <c r="H33" s="121"/>
      <c r="I33" s="122"/>
      <c r="J33" s="122"/>
      <c r="K33" s="44">
        <f t="shared" si="9"/>
        <v>0</v>
      </c>
      <c r="L33" s="1">
        <f t="shared" si="5"/>
        <v>0</v>
      </c>
      <c r="M33" s="121"/>
      <c r="N33" s="122"/>
      <c r="O33" s="122"/>
      <c r="P33" s="44">
        <f t="shared" si="10"/>
        <v>0</v>
      </c>
      <c r="Q33" s="1">
        <f t="shared" si="6"/>
        <v>0</v>
      </c>
      <c r="R33" s="128"/>
    </row>
    <row r="34" spans="1:18" ht="15.75" thickBot="1" x14ac:dyDescent="0.3">
      <c r="A34" s="50" t="s">
        <v>4</v>
      </c>
      <c r="B34" s="51"/>
      <c r="C34" s="13"/>
      <c r="D34" s="8"/>
      <c r="E34" s="8"/>
      <c r="F34" s="48">
        <f>SUM(F26:F33)</f>
        <v>0</v>
      </c>
      <c r="G34" s="9">
        <f>SUM(G26:G33)</f>
        <v>0</v>
      </c>
      <c r="H34" s="13"/>
      <c r="I34" s="8"/>
      <c r="J34" s="8"/>
      <c r="K34" s="48">
        <f>SUM(K26:K33)</f>
        <v>0</v>
      </c>
      <c r="L34" s="9">
        <f>SUM(L26:L33)</f>
        <v>0</v>
      </c>
      <c r="M34" s="13"/>
      <c r="N34" s="8"/>
      <c r="O34" s="8"/>
      <c r="P34" s="48">
        <f>SUM(P26:P33)</f>
        <v>0</v>
      </c>
      <c r="Q34" s="9">
        <f>SUM(Q26:Q33)</f>
        <v>0</v>
      </c>
    </row>
    <row r="35" spans="1:18" ht="33" customHeight="1" thickBot="1" x14ac:dyDescent="0.3">
      <c r="A35" s="70" t="s">
        <v>11</v>
      </c>
      <c r="B35" s="71"/>
      <c r="C35" s="60" t="s">
        <v>41</v>
      </c>
      <c r="D35" s="62" t="s">
        <v>17</v>
      </c>
      <c r="E35" s="62" t="s">
        <v>18</v>
      </c>
      <c r="F35" s="62" t="s">
        <v>16</v>
      </c>
      <c r="G35" s="64" t="s">
        <v>19</v>
      </c>
      <c r="H35" s="60" t="s">
        <v>41</v>
      </c>
      <c r="I35" s="62" t="s">
        <v>17</v>
      </c>
      <c r="J35" s="62" t="s">
        <v>18</v>
      </c>
      <c r="K35" s="62" t="s">
        <v>16</v>
      </c>
      <c r="L35" s="64" t="s">
        <v>19</v>
      </c>
      <c r="M35" s="60" t="s">
        <v>41</v>
      </c>
      <c r="N35" s="62" t="s">
        <v>17</v>
      </c>
      <c r="O35" s="62" t="s">
        <v>18</v>
      </c>
      <c r="P35" s="62" t="s">
        <v>16</v>
      </c>
      <c r="Q35" s="64" t="s">
        <v>19</v>
      </c>
      <c r="R35" s="58" t="s">
        <v>20</v>
      </c>
    </row>
    <row r="36" spans="1:18" ht="21.75" customHeight="1" thickBot="1" x14ac:dyDescent="0.3">
      <c r="A36" s="21" t="s">
        <v>21</v>
      </c>
      <c r="B36" s="23" t="s">
        <v>22</v>
      </c>
      <c r="C36" s="61"/>
      <c r="D36" s="63"/>
      <c r="E36" s="63"/>
      <c r="F36" s="63"/>
      <c r="G36" s="65"/>
      <c r="H36" s="61"/>
      <c r="I36" s="63"/>
      <c r="J36" s="63"/>
      <c r="K36" s="63"/>
      <c r="L36" s="65"/>
      <c r="M36" s="61"/>
      <c r="N36" s="63"/>
      <c r="O36" s="63"/>
      <c r="P36" s="63"/>
      <c r="Q36" s="65"/>
      <c r="R36" s="59"/>
    </row>
    <row r="37" spans="1:18" x14ac:dyDescent="0.25">
      <c r="A37" s="129"/>
      <c r="B37" s="130"/>
      <c r="C37" s="121"/>
      <c r="D37" s="122"/>
      <c r="E37" s="122"/>
      <c r="F37" s="44">
        <f>ROUND(C37*E37/12,3)</f>
        <v>0</v>
      </c>
      <c r="G37" s="1">
        <f>IF(D37&gt;64000,FLOOR(C37*D37*E37,1000),ROUND(C37*D37*E37,-3))</f>
        <v>0</v>
      </c>
      <c r="H37" s="121"/>
      <c r="I37" s="122"/>
      <c r="J37" s="122"/>
      <c r="K37" s="44">
        <f>ROUND(H37*J37/12,3)</f>
        <v>0</v>
      </c>
      <c r="L37" s="1">
        <f>IF(I37&gt;64000,FLOOR(H37*I37*J37,1000),ROUND(H37*I37*J37,-3))</f>
        <v>0</v>
      </c>
      <c r="M37" s="121"/>
      <c r="N37" s="122"/>
      <c r="O37" s="122"/>
      <c r="P37" s="44">
        <f>ROUND(M37*O37/12,3)</f>
        <v>0</v>
      </c>
      <c r="Q37" s="1">
        <f>IF(N37&gt;64000,FLOOR(M37*N37*O37,1000),ROUND(M37*N37*O37,-3))</f>
        <v>0</v>
      </c>
      <c r="R37" s="126"/>
    </row>
    <row r="38" spans="1:18" x14ac:dyDescent="0.25">
      <c r="A38" s="119"/>
      <c r="B38" s="130"/>
      <c r="C38" s="121"/>
      <c r="D38" s="122"/>
      <c r="E38" s="122"/>
      <c r="F38" s="44">
        <f t="shared" ref="F38:F39" si="11">ROUND(C38*E38/12,3)</f>
        <v>0</v>
      </c>
      <c r="G38" s="1">
        <f>IF(D38&gt;64000,FLOOR(C38*D38*E38,1000),ROUND(C38*D38*E38,-3))</f>
        <v>0</v>
      </c>
      <c r="H38" s="121"/>
      <c r="I38" s="122"/>
      <c r="J38" s="122"/>
      <c r="K38" s="44">
        <f t="shared" ref="K38:K39" si="12">ROUND(H38*J38/12,3)</f>
        <v>0</v>
      </c>
      <c r="L38" s="1">
        <f>IF(I38&gt;64000,FLOOR(H38*I38*J38,1000),ROUND(H38*I38*J38,-3))</f>
        <v>0</v>
      </c>
      <c r="M38" s="121"/>
      <c r="N38" s="122"/>
      <c r="O38" s="122"/>
      <c r="P38" s="44">
        <f t="shared" ref="P38:P39" si="13">ROUND(M38*O38/12,3)</f>
        <v>0</v>
      </c>
      <c r="Q38" s="1">
        <f>IF(N38&gt;64000,FLOOR(M38*N38*O38,1000),ROUND(M38*N38*O38,-3))</f>
        <v>0</v>
      </c>
      <c r="R38" s="127"/>
    </row>
    <row r="39" spans="1:18" ht="15.75" thickBot="1" x14ac:dyDescent="0.3">
      <c r="A39" s="124"/>
      <c r="B39" s="131"/>
      <c r="C39" s="121"/>
      <c r="D39" s="122"/>
      <c r="E39" s="122"/>
      <c r="F39" s="44">
        <f t="shared" si="11"/>
        <v>0</v>
      </c>
      <c r="G39" s="1">
        <f>IF(D39&gt;64000,FLOOR(C39*D39*E39,1000),ROUND(C39*D39*E39,-3))</f>
        <v>0</v>
      </c>
      <c r="H39" s="121"/>
      <c r="I39" s="122"/>
      <c r="J39" s="122"/>
      <c r="K39" s="44">
        <f t="shared" si="12"/>
        <v>0</v>
      </c>
      <c r="L39" s="1">
        <f>IF(I39&gt;64000,FLOOR(H39*I39*J39,1000),ROUND(H39*I39*J39,-3))</f>
        <v>0</v>
      </c>
      <c r="M39" s="121"/>
      <c r="N39" s="122"/>
      <c r="O39" s="122"/>
      <c r="P39" s="44">
        <f t="shared" si="13"/>
        <v>0</v>
      </c>
      <c r="Q39" s="1">
        <f>IF(N39&gt;64000,FLOOR(M39*N39*O39,1000),ROUND(M39*N39*O39,-3))</f>
        <v>0</v>
      </c>
      <c r="R39" s="128"/>
    </row>
    <row r="40" spans="1:18" ht="15.75" thickBot="1" x14ac:dyDescent="0.3">
      <c r="A40" s="50" t="s">
        <v>4</v>
      </c>
      <c r="B40" s="51"/>
      <c r="C40" s="45"/>
      <c r="D40" s="46"/>
      <c r="E40" s="46"/>
      <c r="F40" s="49">
        <f>SUM(F37:F39)</f>
        <v>0</v>
      </c>
      <c r="G40" s="47">
        <f>SUM(G37:G39)</f>
        <v>0</v>
      </c>
      <c r="H40" s="45"/>
      <c r="I40" s="46"/>
      <c r="J40" s="46"/>
      <c r="K40" s="49">
        <f>SUM(K37:K39)</f>
        <v>0</v>
      </c>
      <c r="L40" s="47">
        <f>SUM(L37:L39)</f>
        <v>0</v>
      </c>
      <c r="M40" s="45"/>
      <c r="N40" s="46"/>
      <c r="O40" s="46"/>
      <c r="P40" s="49">
        <f>SUM(P37:P39)</f>
        <v>0</v>
      </c>
      <c r="Q40" s="47">
        <f>SUM(Q37:Q39)</f>
        <v>0</v>
      </c>
    </row>
    <row r="41" spans="1:18" ht="33" customHeight="1" thickBot="1" x14ac:dyDescent="0.3">
      <c r="A41" s="70" t="s">
        <v>23</v>
      </c>
      <c r="B41" s="95"/>
      <c r="C41" s="100" t="s">
        <v>24</v>
      </c>
      <c r="D41" s="101"/>
      <c r="E41" s="101" t="s">
        <v>25</v>
      </c>
      <c r="F41" s="101"/>
      <c r="G41" s="72" t="s">
        <v>26</v>
      </c>
      <c r="H41" s="100" t="s">
        <v>24</v>
      </c>
      <c r="I41" s="101"/>
      <c r="J41" s="101" t="s">
        <v>25</v>
      </c>
      <c r="K41" s="101"/>
      <c r="L41" s="72" t="s">
        <v>26</v>
      </c>
      <c r="M41" s="100" t="s">
        <v>24</v>
      </c>
      <c r="N41" s="101"/>
      <c r="O41" s="101" t="s">
        <v>25</v>
      </c>
      <c r="P41" s="101"/>
      <c r="Q41" s="72" t="s">
        <v>26</v>
      </c>
      <c r="R41" s="58" t="s">
        <v>20</v>
      </c>
    </row>
    <row r="42" spans="1:18" ht="21.75" customHeight="1" thickBot="1" x14ac:dyDescent="0.3">
      <c r="A42" s="21" t="s">
        <v>21</v>
      </c>
      <c r="B42" s="43" t="s">
        <v>22</v>
      </c>
      <c r="C42" s="61"/>
      <c r="D42" s="63"/>
      <c r="E42" s="63"/>
      <c r="F42" s="63"/>
      <c r="G42" s="65"/>
      <c r="H42" s="61"/>
      <c r="I42" s="63"/>
      <c r="J42" s="63"/>
      <c r="K42" s="63"/>
      <c r="L42" s="65"/>
      <c r="M42" s="61"/>
      <c r="N42" s="63"/>
      <c r="O42" s="63"/>
      <c r="P42" s="63"/>
      <c r="Q42" s="65"/>
      <c r="R42" s="59"/>
    </row>
    <row r="43" spans="1:18" x14ac:dyDescent="0.25">
      <c r="A43" s="129"/>
      <c r="B43" s="123"/>
      <c r="C43" s="132"/>
      <c r="D43" s="133"/>
      <c r="E43" s="134"/>
      <c r="F43" s="134"/>
      <c r="G43" s="1">
        <f>IF(C43&gt;390,FLOOR(C43*E43,1000),ROUND(C43*E43,-3))</f>
        <v>0</v>
      </c>
      <c r="H43" s="132"/>
      <c r="I43" s="133"/>
      <c r="J43" s="134"/>
      <c r="K43" s="134"/>
      <c r="L43" s="1">
        <f>IF(H43&gt;390,FLOOR(H43*J43,1000),ROUND(H43*J43,-3))</f>
        <v>0</v>
      </c>
      <c r="M43" s="132"/>
      <c r="N43" s="133"/>
      <c r="O43" s="134"/>
      <c r="P43" s="134"/>
      <c r="Q43" s="1">
        <f>IF(M43&gt;390,FLOOR(M43*O43,1000),ROUND(M43*O43,-3))</f>
        <v>0</v>
      </c>
      <c r="R43" s="126"/>
    </row>
    <row r="44" spans="1:18" x14ac:dyDescent="0.25">
      <c r="A44" s="119"/>
      <c r="B44" s="123"/>
      <c r="C44" s="132"/>
      <c r="D44" s="133"/>
      <c r="E44" s="134"/>
      <c r="F44" s="134"/>
      <c r="G44" s="1">
        <f t="shared" ref="G44:G46" si="14">IF(C44&gt;390,FLOOR(C44*E44,1000),ROUND(C44*E44,-3))</f>
        <v>0</v>
      </c>
      <c r="H44" s="132"/>
      <c r="I44" s="133"/>
      <c r="J44" s="134"/>
      <c r="K44" s="134"/>
      <c r="L44" s="1">
        <f t="shared" ref="L44" si="15">IF(H44&gt;390,FLOOR(H44*J44,1000),ROUND(H44*J44,-3))</f>
        <v>0</v>
      </c>
      <c r="M44" s="132"/>
      <c r="N44" s="133"/>
      <c r="O44" s="134"/>
      <c r="P44" s="134"/>
      <c r="Q44" s="1">
        <f t="shared" ref="Q44" si="16">IF(M44&gt;390,FLOOR(M44*O44,1000),ROUND(M44*O44,-3))</f>
        <v>0</v>
      </c>
      <c r="R44" s="127"/>
    </row>
    <row r="45" spans="1:18" x14ac:dyDescent="0.25">
      <c r="A45" s="119"/>
      <c r="B45" s="123"/>
      <c r="C45" s="132"/>
      <c r="D45" s="133"/>
      <c r="E45" s="134"/>
      <c r="F45" s="134"/>
      <c r="G45" s="1">
        <f>IF(C45&gt;390,FLOOR(C45*E45,1000),ROUND(C45*E45,-3))</f>
        <v>0</v>
      </c>
      <c r="H45" s="132"/>
      <c r="I45" s="133"/>
      <c r="J45" s="134"/>
      <c r="K45" s="134"/>
      <c r="L45" s="1">
        <f>IF(H45&gt;390,FLOOR(H45*J45,1000),ROUND(H45*J45,-3))</f>
        <v>0</v>
      </c>
      <c r="M45" s="132"/>
      <c r="N45" s="133"/>
      <c r="O45" s="134"/>
      <c r="P45" s="134"/>
      <c r="Q45" s="1">
        <f>IF(M45&gt;390,FLOOR(M45*O45,1000),ROUND(M45*O45,-3))</f>
        <v>0</v>
      </c>
      <c r="R45" s="127"/>
    </row>
    <row r="46" spans="1:18" ht="15.75" thickBot="1" x14ac:dyDescent="0.3">
      <c r="A46" s="124"/>
      <c r="B46" s="125"/>
      <c r="C46" s="132"/>
      <c r="D46" s="133"/>
      <c r="E46" s="135"/>
      <c r="F46" s="135"/>
      <c r="G46" s="6">
        <f t="shared" si="14"/>
        <v>0</v>
      </c>
      <c r="H46" s="132"/>
      <c r="I46" s="133"/>
      <c r="J46" s="135"/>
      <c r="K46" s="135"/>
      <c r="L46" s="6">
        <f t="shared" ref="L46" si="17">IF(H46&gt;390,FLOOR(H46*J46,1000),ROUND(H46*J46,-3))</f>
        <v>0</v>
      </c>
      <c r="M46" s="132"/>
      <c r="N46" s="133"/>
      <c r="O46" s="135"/>
      <c r="P46" s="135"/>
      <c r="Q46" s="6">
        <f t="shared" ref="Q46" si="18">IF(M46&gt;390,FLOOR(M46*O46,1000),ROUND(M46*O46,-3))</f>
        <v>0</v>
      </c>
      <c r="R46" s="128"/>
    </row>
    <row r="47" spans="1:18" ht="15.75" thickBot="1" x14ac:dyDescent="0.3">
      <c r="A47" s="50" t="s">
        <v>4</v>
      </c>
      <c r="B47" s="51"/>
      <c r="C47" s="73"/>
      <c r="D47" s="74"/>
      <c r="E47" s="75">
        <f>SUM(E43:F46)</f>
        <v>0</v>
      </c>
      <c r="F47" s="75"/>
      <c r="G47" s="47">
        <f>SUM(G43:G46)</f>
        <v>0</v>
      </c>
      <c r="H47" s="73"/>
      <c r="I47" s="74"/>
      <c r="J47" s="75">
        <f>SUM(J43:K46)</f>
        <v>0</v>
      </c>
      <c r="K47" s="75"/>
      <c r="L47" s="47">
        <f>SUM(L43:L46)</f>
        <v>0</v>
      </c>
      <c r="M47" s="73"/>
      <c r="N47" s="74"/>
      <c r="O47" s="75">
        <f>SUM(O43:P46)</f>
        <v>0</v>
      </c>
      <c r="P47" s="75"/>
      <c r="Q47" s="47">
        <f>SUM(Q43:Q46)</f>
        <v>0</v>
      </c>
    </row>
    <row r="48" spans="1:18" ht="33" customHeight="1" thickBot="1" x14ac:dyDescent="0.3">
      <c r="A48" s="70" t="s">
        <v>27</v>
      </c>
      <c r="B48" s="71"/>
      <c r="C48" s="100" t="s">
        <v>24</v>
      </c>
      <c r="D48" s="101"/>
      <c r="E48" s="101" t="s">
        <v>25</v>
      </c>
      <c r="F48" s="101"/>
      <c r="G48" s="72" t="s">
        <v>26</v>
      </c>
      <c r="H48" s="100" t="s">
        <v>24</v>
      </c>
      <c r="I48" s="101"/>
      <c r="J48" s="101" t="s">
        <v>25</v>
      </c>
      <c r="K48" s="101"/>
      <c r="L48" s="72" t="s">
        <v>26</v>
      </c>
      <c r="M48" s="100" t="s">
        <v>24</v>
      </c>
      <c r="N48" s="101"/>
      <c r="O48" s="101" t="s">
        <v>25</v>
      </c>
      <c r="P48" s="101"/>
      <c r="Q48" s="72" t="s">
        <v>26</v>
      </c>
      <c r="R48" s="58" t="s">
        <v>20</v>
      </c>
    </row>
    <row r="49" spans="1:18" ht="21.75" customHeight="1" thickBot="1" x14ac:dyDescent="0.3">
      <c r="A49" s="21" t="s">
        <v>21</v>
      </c>
      <c r="B49" s="23" t="s">
        <v>22</v>
      </c>
      <c r="C49" s="61"/>
      <c r="D49" s="63"/>
      <c r="E49" s="63"/>
      <c r="F49" s="63"/>
      <c r="G49" s="65"/>
      <c r="H49" s="61"/>
      <c r="I49" s="63"/>
      <c r="J49" s="63"/>
      <c r="K49" s="63"/>
      <c r="L49" s="65"/>
      <c r="M49" s="61"/>
      <c r="N49" s="63"/>
      <c r="O49" s="63"/>
      <c r="P49" s="63"/>
      <c r="Q49" s="65"/>
      <c r="R49" s="59"/>
    </row>
    <row r="50" spans="1:18" x14ac:dyDescent="0.25">
      <c r="A50" s="129"/>
      <c r="B50" s="136"/>
      <c r="C50" s="132"/>
      <c r="D50" s="133"/>
      <c r="E50" s="134"/>
      <c r="F50" s="134"/>
      <c r="G50" s="1">
        <f>IF(C50&gt;390,FLOOR(C50*E50,1000),ROUND(C50*E50,-3))</f>
        <v>0</v>
      </c>
      <c r="H50" s="132"/>
      <c r="I50" s="133"/>
      <c r="J50" s="134"/>
      <c r="K50" s="134"/>
      <c r="L50" s="1">
        <f>IF(H50&gt;390,FLOOR(H50*J50,1000),ROUND(H50*J50,-3))</f>
        <v>0</v>
      </c>
      <c r="M50" s="132"/>
      <c r="N50" s="133"/>
      <c r="O50" s="134"/>
      <c r="P50" s="134"/>
      <c r="Q50" s="1">
        <f>IF(M50&gt;390,FLOOR(M50*O50,1000),ROUND(M50*O50,-3))</f>
        <v>0</v>
      </c>
      <c r="R50" s="126"/>
    </row>
    <row r="51" spans="1:18" x14ac:dyDescent="0.25">
      <c r="A51" s="119"/>
      <c r="B51" s="130"/>
      <c r="C51" s="132"/>
      <c r="D51" s="133"/>
      <c r="E51" s="134"/>
      <c r="F51" s="134"/>
      <c r="G51" s="1">
        <f t="shared" ref="G51" si="19">IF(C51&gt;390,FLOOR(C51*E51,1000),ROUND(C51*E51,-3))</f>
        <v>0</v>
      </c>
      <c r="H51" s="132"/>
      <c r="I51" s="133"/>
      <c r="J51" s="134"/>
      <c r="K51" s="134"/>
      <c r="L51" s="1">
        <f t="shared" ref="L51" si="20">IF(H51&gt;390,FLOOR(H51*J51,1000),ROUND(H51*J51,-3))</f>
        <v>0</v>
      </c>
      <c r="M51" s="132"/>
      <c r="N51" s="133"/>
      <c r="O51" s="134"/>
      <c r="P51" s="134"/>
      <c r="Q51" s="1">
        <f t="shared" ref="Q51" si="21">IF(M51&gt;390,FLOOR(M51*O51,1000),ROUND(M51*O51,-3))</f>
        <v>0</v>
      </c>
      <c r="R51" s="127"/>
    </row>
    <row r="52" spans="1:18" x14ac:dyDescent="0.25">
      <c r="A52" s="119"/>
      <c r="B52" s="130"/>
      <c r="C52" s="132"/>
      <c r="D52" s="133"/>
      <c r="E52" s="134"/>
      <c r="F52" s="134"/>
      <c r="G52" s="1">
        <f>IF(C52&gt;390,FLOOR(C52*E52,1000),ROUND(C52*E52,-3))</f>
        <v>0</v>
      </c>
      <c r="H52" s="132"/>
      <c r="I52" s="133"/>
      <c r="J52" s="134"/>
      <c r="K52" s="134"/>
      <c r="L52" s="1">
        <f>IF(H52&gt;390,FLOOR(H52*J52,1000),ROUND(H52*J52,-3))</f>
        <v>0</v>
      </c>
      <c r="M52" s="132"/>
      <c r="N52" s="133"/>
      <c r="O52" s="134"/>
      <c r="P52" s="134"/>
      <c r="Q52" s="1">
        <f>IF(M52&gt;390,FLOOR(M52*O52,1000),ROUND(M52*O52,-3))</f>
        <v>0</v>
      </c>
      <c r="R52" s="127"/>
    </row>
    <row r="53" spans="1:18" ht="15.75" thickBot="1" x14ac:dyDescent="0.3">
      <c r="A53" s="124"/>
      <c r="B53" s="131"/>
      <c r="C53" s="132"/>
      <c r="D53" s="133"/>
      <c r="E53" s="135"/>
      <c r="F53" s="135"/>
      <c r="G53" s="6">
        <f t="shared" ref="G53" si="22">IF(C53&gt;390,FLOOR(C53*E53,1000),ROUND(C53*E53,-3))</f>
        <v>0</v>
      </c>
      <c r="H53" s="132"/>
      <c r="I53" s="133"/>
      <c r="J53" s="135"/>
      <c r="K53" s="135"/>
      <c r="L53" s="6">
        <f t="shared" ref="L53" si="23">IF(H53&gt;390,FLOOR(H53*J53,1000),ROUND(H53*J53,-3))</f>
        <v>0</v>
      </c>
      <c r="M53" s="132"/>
      <c r="N53" s="133"/>
      <c r="O53" s="135"/>
      <c r="P53" s="135"/>
      <c r="Q53" s="6">
        <f t="shared" ref="Q53" si="24">IF(M53&gt;390,FLOOR(M53*O53,1000),ROUND(M53*O53,-3))</f>
        <v>0</v>
      </c>
      <c r="R53" s="128"/>
    </row>
    <row r="54" spans="1:18" ht="15.75" thickBot="1" x14ac:dyDescent="0.3">
      <c r="A54" s="50" t="s">
        <v>4</v>
      </c>
      <c r="B54" s="51"/>
      <c r="C54" s="76"/>
      <c r="D54" s="77"/>
      <c r="E54" s="75">
        <f>SUM(E50:F53)</f>
        <v>0</v>
      </c>
      <c r="F54" s="75"/>
      <c r="G54" s="47">
        <f>SUM(G50:G53)</f>
        <v>0</v>
      </c>
      <c r="H54" s="76"/>
      <c r="I54" s="77"/>
      <c r="J54" s="75">
        <f>SUM(J50:K53)</f>
        <v>0</v>
      </c>
      <c r="K54" s="75"/>
      <c r="L54" s="47">
        <f>SUM(L50:L53)</f>
        <v>0</v>
      </c>
      <c r="M54" s="76"/>
      <c r="N54" s="77"/>
      <c r="O54" s="75">
        <f>SUM(O50:P53)</f>
        <v>0</v>
      </c>
      <c r="P54" s="75"/>
      <c r="Q54" s="47">
        <f>SUM(Q50:Q53)</f>
        <v>0</v>
      </c>
    </row>
    <row r="55" spans="1:18" x14ac:dyDescent="0.25">
      <c r="A55" s="66" t="s">
        <v>28</v>
      </c>
      <c r="B55" s="67"/>
      <c r="C55" s="10"/>
      <c r="D55" s="2"/>
      <c r="E55" s="2"/>
      <c r="F55" s="2"/>
      <c r="G55" s="5">
        <f>(G34+G40+G47+G54)*0.338</f>
        <v>0</v>
      </c>
      <c r="H55" s="10"/>
      <c r="I55" s="2"/>
      <c r="J55" s="2"/>
      <c r="K55" s="2"/>
      <c r="L55" s="5">
        <f>(L34+L40+L47+L54)*0.338</f>
        <v>0</v>
      </c>
      <c r="M55" s="10"/>
      <c r="N55" s="2"/>
      <c r="O55" s="2"/>
      <c r="P55" s="2"/>
      <c r="Q55" s="5">
        <f>(Q34+Q40+Q47+Q54)*0.338</f>
        <v>0</v>
      </c>
    </row>
    <row r="56" spans="1:18" ht="15.75" thickBot="1" x14ac:dyDescent="0.3">
      <c r="A56" s="68" t="s">
        <v>29</v>
      </c>
      <c r="B56" s="69"/>
      <c r="C56" s="11"/>
      <c r="D56" s="4"/>
      <c r="E56" s="4"/>
      <c r="F56" s="4"/>
      <c r="G56" s="6">
        <f>(G34+G40)*0.01</f>
        <v>0</v>
      </c>
      <c r="H56" s="11"/>
      <c r="I56" s="4"/>
      <c r="J56" s="4"/>
      <c r="K56" s="4"/>
      <c r="L56" s="6">
        <f>(L34+L40)*0.01</f>
        <v>0</v>
      </c>
      <c r="M56" s="11"/>
      <c r="N56" s="4"/>
      <c r="O56" s="4"/>
      <c r="P56" s="4"/>
      <c r="Q56" s="6">
        <f>(Q34+Q40)*0.01</f>
        <v>0</v>
      </c>
    </row>
    <row r="57" spans="1:18" ht="15.75" thickBot="1" x14ac:dyDescent="0.3">
      <c r="A57" s="50" t="s">
        <v>4</v>
      </c>
      <c r="B57" s="96"/>
      <c r="C57" s="116">
        <f>ROUND(SUM(G55:G56),-3)</f>
        <v>0</v>
      </c>
      <c r="D57" s="75"/>
      <c r="E57" s="75"/>
      <c r="F57" s="75"/>
      <c r="G57" s="117"/>
      <c r="H57" s="116">
        <f>ROUND(SUM(L55:L56),-3)</f>
        <v>0</v>
      </c>
      <c r="I57" s="75"/>
      <c r="J57" s="75"/>
      <c r="K57" s="75"/>
      <c r="L57" s="117"/>
      <c r="M57" s="116">
        <f>ROUND(SUM(Q55:Q56),-3)</f>
        <v>0</v>
      </c>
      <c r="N57" s="75"/>
      <c r="O57" s="75"/>
      <c r="P57" s="75"/>
      <c r="Q57" s="117"/>
    </row>
    <row r="59" spans="1:18" ht="15.75" thickBot="1" x14ac:dyDescent="0.3"/>
    <row r="60" spans="1:18" ht="60.75" customHeight="1" thickBot="1" x14ac:dyDescent="0.3">
      <c r="A60" s="54" t="s">
        <v>5</v>
      </c>
      <c r="B60" s="55"/>
      <c r="C60" s="97">
        <v>2027</v>
      </c>
      <c r="D60" s="98"/>
      <c r="E60" s="98"/>
      <c r="F60" s="98"/>
      <c r="G60" s="99"/>
      <c r="H60" s="84">
        <v>2028</v>
      </c>
      <c r="I60" s="85"/>
      <c r="J60" s="85"/>
      <c r="K60" s="85"/>
      <c r="L60" s="86"/>
      <c r="M60" s="84">
        <v>2029</v>
      </c>
      <c r="N60" s="85"/>
      <c r="O60" s="85"/>
      <c r="P60" s="85"/>
      <c r="Q60" s="86"/>
      <c r="R60" s="25" t="s">
        <v>30</v>
      </c>
    </row>
    <row r="61" spans="1:18" x14ac:dyDescent="0.25">
      <c r="A61" s="137"/>
      <c r="B61" s="138"/>
      <c r="C61" s="139"/>
      <c r="D61" s="140"/>
      <c r="E61" s="140"/>
      <c r="F61" s="140"/>
      <c r="G61" s="141"/>
      <c r="H61" s="139"/>
      <c r="I61" s="140"/>
      <c r="J61" s="140"/>
      <c r="K61" s="140"/>
      <c r="L61" s="141"/>
      <c r="M61" s="139"/>
      <c r="N61" s="140"/>
      <c r="O61" s="140"/>
      <c r="P61" s="140"/>
      <c r="Q61" s="141"/>
      <c r="R61" s="126"/>
    </row>
    <row r="62" spans="1:18" x14ac:dyDescent="0.25">
      <c r="A62" s="142"/>
      <c r="B62" s="143"/>
      <c r="C62" s="132"/>
      <c r="D62" s="133"/>
      <c r="E62" s="133"/>
      <c r="F62" s="133"/>
      <c r="G62" s="144"/>
      <c r="H62" s="132"/>
      <c r="I62" s="133"/>
      <c r="J62" s="133"/>
      <c r="K62" s="133"/>
      <c r="L62" s="144"/>
      <c r="M62" s="132"/>
      <c r="N62" s="133"/>
      <c r="O62" s="133"/>
      <c r="P62" s="133"/>
      <c r="Q62" s="144"/>
      <c r="R62" s="127"/>
    </row>
    <row r="63" spans="1:18" x14ac:dyDescent="0.25">
      <c r="A63" s="142"/>
      <c r="B63" s="143"/>
      <c r="C63" s="132"/>
      <c r="D63" s="133"/>
      <c r="E63" s="133"/>
      <c r="F63" s="133"/>
      <c r="G63" s="144"/>
      <c r="H63" s="132"/>
      <c r="I63" s="133"/>
      <c r="J63" s="133"/>
      <c r="K63" s="133"/>
      <c r="L63" s="144"/>
      <c r="M63" s="132"/>
      <c r="N63" s="133"/>
      <c r="O63" s="133"/>
      <c r="P63" s="133"/>
      <c r="Q63" s="144"/>
      <c r="R63" s="127"/>
    </row>
    <row r="64" spans="1:18" x14ac:dyDescent="0.25">
      <c r="A64" s="142"/>
      <c r="B64" s="143"/>
      <c r="C64" s="132"/>
      <c r="D64" s="133"/>
      <c r="E64" s="133"/>
      <c r="F64" s="133"/>
      <c r="G64" s="144"/>
      <c r="H64" s="132"/>
      <c r="I64" s="133"/>
      <c r="J64" s="133"/>
      <c r="K64" s="133"/>
      <c r="L64" s="144"/>
      <c r="M64" s="132"/>
      <c r="N64" s="133"/>
      <c r="O64" s="133"/>
      <c r="P64" s="133"/>
      <c r="Q64" s="144"/>
      <c r="R64" s="127"/>
    </row>
    <row r="65" spans="1:18" x14ac:dyDescent="0.25">
      <c r="A65" s="142"/>
      <c r="B65" s="143"/>
      <c r="C65" s="132"/>
      <c r="D65" s="133"/>
      <c r="E65" s="133"/>
      <c r="F65" s="133"/>
      <c r="G65" s="144"/>
      <c r="H65" s="132"/>
      <c r="I65" s="133"/>
      <c r="J65" s="133"/>
      <c r="K65" s="133"/>
      <c r="L65" s="144"/>
      <c r="M65" s="132"/>
      <c r="N65" s="133"/>
      <c r="O65" s="133"/>
      <c r="P65" s="133"/>
      <c r="Q65" s="144"/>
      <c r="R65" s="127"/>
    </row>
    <row r="66" spans="1:18" x14ac:dyDescent="0.25">
      <c r="A66" s="142"/>
      <c r="B66" s="143"/>
      <c r="C66" s="132"/>
      <c r="D66" s="133"/>
      <c r="E66" s="133"/>
      <c r="F66" s="133"/>
      <c r="G66" s="144"/>
      <c r="H66" s="132"/>
      <c r="I66" s="133"/>
      <c r="J66" s="133"/>
      <c r="K66" s="133"/>
      <c r="L66" s="144"/>
      <c r="M66" s="132"/>
      <c r="N66" s="133"/>
      <c r="O66" s="133"/>
      <c r="P66" s="133"/>
      <c r="Q66" s="144"/>
      <c r="R66" s="127"/>
    </row>
    <row r="67" spans="1:18" ht="15.75" thickBot="1" x14ac:dyDescent="0.3">
      <c r="A67" s="142"/>
      <c r="B67" s="143"/>
      <c r="C67" s="145"/>
      <c r="D67" s="146"/>
      <c r="E67" s="146"/>
      <c r="F67" s="146"/>
      <c r="G67" s="147"/>
      <c r="H67" s="145"/>
      <c r="I67" s="146"/>
      <c r="J67" s="146"/>
      <c r="K67" s="146"/>
      <c r="L67" s="147"/>
      <c r="M67" s="145"/>
      <c r="N67" s="146"/>
      <c r="O67" s="146"/>
      <c r="P67" s="146"/>
      <c r="Q67" s="147"/>
      <c r="R67" s="128"/>
    </row>
    <row r="68" spans="1:18" ht="15.75" thickBot="1" x14ac:dyDescent="0.3">
      <c r="A68" s="50" t="s">
        <v>4</v>
      </c>
      <c r="B68" s="51"/>
      <c r="C68" s="78">
        <f>ROUND(SUM(C61:G67),-3)</f>
        <v>0</v>
      </c>
      <c r="D68" s="79"/>
      <c r="E68" s="79"/>
      <c r="F68" s="79"/>
      <c r="G68" s="80"/>
      <c r="H68" s="78">
        <f>ROUND(SUM(H61:L67),-3)</f>
        <v>0</v>
      </c>
      <c r="I68" s="79"/>
      <c r="J68" s="79"/>
      <c r="K68" s="79"/>
      <c r="L68" s="80"/>
      <c r="M68" s="78">
        <f>ROUND(SUM(M61:Q67),-3)</f>
        <v>0</v>
      </c>
      <c r="N68" s="79"/>
      <c r="O68" s="79"/>
      <c r="P68" s="79"/>
      <c r="Q68" s="80"/>
    </row>
    <row r="69" spans="1:18" ht="60.75" customHeight="1" thickBot="1" x14ac:dyDescent="0.3">
      <c r="A69" s="56" t="s">
        <v>6</v>
      </c>
      <c r="B69" s="57"/>
      <c r="C69" s="97">
        <v>2027</v>
      </c>
      <c r="D69" s="98"/>
      <c r="E69" s="98"/>
      <c r="F69" s="98"/>
      <c r="G69" s="99"/>
      <c r="H69" s="84">
        <v>2028</v>
      </c>
      <c r="I69" s="85"/>
      <c r="J69" s="85"/>
      <c r="K69" s="85"/>
      <c r="L69" s="86"/>
      <c r="M69" s="84">
        <v>2029</v>
      </c>
      <c r="N69" s="85"/>
      <c r="O69" s="85"/>
      <c r="P69" s="85"/>
      <c r="Q69" s="86"/>
      <c r="R69" s="25" t="s">
        <v>30</v>
      </c>
    </row>
    <row r="70" spans="1:18" x14ac:dyDescent="0.25">
      <c r="A70" s="137"/>
      <c r="B70" s="138"/>
      <c r="C70" s="139"/>
      <c r="D70" s="140"/>
      <c r="E70" s="140"/>
      <c r="F70" s="140"/>
      <c r="G70" s="141"/>
      <c r="H70" s="139"/>
      <c r="I70" s="140"/>
      <c r="J70" s="140"/>
      <c r="K70" s="140"/>
      <c r="L70" s="141"/>
      <c r="M70" s="139"/>
      <c r="N70" s="140"/>
      <c r="O70" s="140"/>
      <c r="P70" s="140"/>
      <c r="Q70" s="141"/>
      <c r="R70" s="126"/>
    </row>
    <row r="71" spans="1:18" x14ac:dyDescent="0.25">
      <c r="A71" s="142"/>
      <c r="B71" s="143"/>
      <c r="C71" s="132"/>
      <c r="D71" s="133"/>
      <c r="E71" s="133"/>
      <c r="F71" s="133"/>
      <c r="G71" s="144"/>
      <c r="H71" s="132"/>
      <c r="I71" s="133"/>
      <c r="J71" s="133"/>
      <c r="K71" s="133"/>
      <c r="L71" s="144"/>
      <c r="M71" s="132"/>
      <c r="N71" s="133"/>
      <c r="O71" s="133"/>
      <c r="P71" s="133"/>
      <c r="Q71" s="144"/>
      <c r="R71" s="127"/>
    </row>
    <row r="72" spans="1:18" x14ac:dyDescent="0.25">
      <c r="A72" s="142"/>
      <c r="B72" s="143"/>
      <c r="C72" s="132"/>
      <c r="D72" s="133"/>
      <c r="E72" s="133"/>
      <c r="F72" s="133"/>
      <c r="G72" s="144"/>
      <c r="H72" s="132"/>
      <c r="I72" s="133"/>
      <c r="J72" s="133"/>
      <c r="K72" s="133"/>
      <c r="L72" s="144"/>
      <c r="M72" s="132"/>
      <c r="N72" s="133"/>
      <c r="O72" s="133"/>
      <c r="P72" s="133"/>
      <c r="Q72" s="144"/>
      <c r="R72" s="127"/>
    </row>
    <row r="73" spans="1:18" x14ac:dyDescent="0.25">
      <c r="A73" s="142"/>
      <c r="B73" s="143"/>
      <c r="C73" s="132"/>
      <c r="D73" s="133"/>
      <c r="E73" s="133"/>
      <c r="F73" s="133"/>
      <c r="G73" s="144"/>
      <c r="H73" s="132"/>
      <c r="I73" s="133"/>
      <c r="J73" s="133"/>
      <c r="K73" s="133"/>
      <c r="L73" s="144"/>
      <c r="M73" s="132"/>
      <c r="N73" s="133"/>
      <c r="O73" s="133"/>
      <c r="P73" s="133"/>
      <c r="Q73" s="144"/>
      <c r="R73" s="127"/>
    </row>
    <row r="74" spans="1:18" x14ac:dyDescent="0.25">
      <c r="A74" s="142"/>
      <c r="B74" s="143"/>
      <c r="C74" s="132"/>
      <c r="D74" s="133"/>
      <c r="E74" s="133"/>
      <c r="F74" s="133"/>
      <c r="G74" s="144"/>
      <c r="H74" s="132"/>
      <c r="I74" s="133"/>
      <c r="J74" s="133"/>
      <c r="K74" s="133"/>
      <c r="L74" s="144"/>
      <c r="M74" s="132"/>
      <c r="N74" s="133"/>
      <c r="O74" s="133"/>
      <c r="P74" s="133"/>
      <c r="Q74" s="144"/>
      <c r="R74" s="127"/>
    </row>
    <row r="75" spans="1:18" x14ac:dyDescent="0.25">
      <c r="A75" s="142"/>
      <c r="B75" s="143"/>
      <c r="C75" s="132"/>
      <c r="D75" s="133"/>
      <c r="E75" s="133"/>
      <c r="F75" s="133"/>
      <c r="G75" s="144"/>
      <c r="H75" s="132"/>
      <c r="I75" s="133"/>
      <c r="J75" s="133"/>
      <c r="K75" s="133"/>
      <c r="L75" s="144"/>
      <c r="M75" s="132"/>
      <c r="N75" s="133"/>
      <c r="O75" s="133"/>
      <c r="P75" s="133"/>
      <c r="Q75" s="144"/>
      <c r="R75" s="127"/>
    </row>
    <row r="76" spans="1:18" ht="15.75" thickBot="1" x14ac:dyDescent="0.3">
      <c r="A76" s="142"/>
      <c r="B76" s="143"/>
      <c r="C76" s="145"/>
      <c r="D76" s="146"/>
      <c r="E76" s="146"/>
      <c r="F76" s="146"/>
      <c r="G76" s="147"/>
      <c r="H76" s="145"/>
      <c r="I76" s="146"/>
      <c r="J76" s="146"/>
      <c r="K76" s="146"/>
      <c r="L76" s="147"/>
      <c r="M76" s="145"/>
      <c r="N76" s="146"/>
      <c r="O76" s="146"/>
      <c r="P76" s="146"/>
      <c r="Q76" s="147"/>
      <c r="R76" s="128"/>
    </row>
    <row r="77" spans="1:18" ht="15.75" thickBot="1" x14ac:dyDescent="0.3">
      <c r="A77" s="50" t="s">
        <v>4</v>
      </c>
      <c r="B77" s="51"/>
      <c r="C77" s="78">
        <f>ROUND(SUM(C70:G76),-3)</f>
        <v>0</v>
      </c>
      <c r="D77" s="79"/>
      <c r="E77" s="79"/>
      <c r="F77" s="79"/>
      <c r="G77" s="80"/>
      <c r="H77" s="78">
        <f>ROUND(SUM(H70:L76),-3)</f>
        <v>0</v>
      </c>
      <c r="I77" s="79"/>
      <c r="J77" s="79"/>
      <c r="K77" s="79"/>
      <c r="L77" s="80"/>
      <c r="M77" s="78">
        <f>ROUND(SUM(M70:Q76),-3)</f>
        <v>0</v>
      </c>
      <c r="N77" s="79"/>
      <c r="O77" s="79"/>
      <c r="P77" s="79"/>
      <c r="Q77" s="80"/>
    </row>
    <row r="78" spans="1:18" ht="60.75" customHeight="1" thickBot="1" x14ac:dyDescent="0.3">
      <c r="A78" s="56" t="s">
        <v>7</v>
      </c>
      <c r="B78" s="57"/>
      <c r="C78" s="97">
        <v>2027</v>
      </c>
      <c r="D78" s="98"/>
      <c r="E78" s="98"/>
      <c r="F78" s="98"/>
      <c r="G78" s="99"/>
      <c r="H78" s="84">
        <v>2028</v>
      </c>
      <c r="I78" s="85"/>
      <c r="J78" s="85"/>
      <c r="K78" s="85"/>
      <c r="L78" s="86"/>
      <c r="M78" s="84">
        <v>2029</v>
      </c>
      <c r="N78" s="85"/>
      <c r="O78" s="85"/>
      <c r="P78" s="85"/>
      <c r="Q78" s="86"/>
      <c r="R78" s="25" t="s">
        <v>30</v>
      </c>
    </row>
    <row r="79" spans="1:18" x14ac:dyDescent="0.25">
      <c r="A79" s="137"/>
      <c r="B79" s="148"/>
      <c r="C79" s="139"/>
      <c r="D79" s="140"/>
      <c r="E79" s="140"/>
      <c r="F79" s="140"/>
      <c r="G79" s="141"/>
      <c r="H79" s="139"/>
      <c r="I79" s="140"/>
      <c r="J79" s="140"/>
      <c r="K79" s="140"/>
      <c r="L79" s="141"/>
      <c r="M79" s="139"/>
      <c r="N79" s="140"/>
      <c r="O79" s="140"/>
      <c r="P79" s="140"/>
      <c r="Q79" s="141"/>
      <c r="R79" s="126"/>
    </row>
    <row r="80" spans="1:18" x14ac:dyDescent="0.25">
      <c r="A80" s="142"/>
      <c r="B80" s="149"/>
      <c r="C80" s="132"/>
      <c r="D80" s="133"/>
      <c r="E80" s="133"/>
      <c r="F80" s="133"/>
      <c r="G80" s="144"/>
      <c r="H80" s="132"/>
      <c r="I80" s="133"/>
      <c r="J80" s="133"/>
      <c r="K80" s="133"/>
      <c r="L80" s="144"/>
      <c r="M80" s="132"/>
      <c r="N80" s="133"/>
      <c r="O80" s="133"/>
      <c r="P80" s="133"/>
      <c r="Q80" s="144"/>
      <c r="R80" s="127"/>
    </row>
    <row r="81" spans="1:18" x14ac:dyDescent="0.25">
      <c r="A81" s="142"/>
      <c r="B81" s="149"/>
      <c r="C81" s="132"/>
      <c r="D81" s="133"/>
      <c r="E81" s="133"/>
      <c r="F81" s="133"/>
      <c r="G81" s="144"/>
      <c r="H81" s="132"/>
      <c r="I81" s="133"/>
      <c r="J81" s="133"/>
      <c r="K81" s="133"/>
      <c r="L81" s="144"/>
      <c r="M81" s="132"/>
      <c r="N81" s="133"/>
      <c r="O81" s="133"/>
      <c r="P81" s="133"/>
      <c r="Q81" s="144"/>
      <c r="R81" s="127"/>
    </row>
    <row r="82" spans="1:18" x14ac:dyDescent="0.25">
      <c r="A82" s="142"/>
      <c r="B82" s="149"/>
      <c r="C82" s="132"/>
      <c r="D82" s="133"/>
      <c r="E82" s="133"/>
      <c r="F82" s="133"/>
      <c r="G82" s="144"/>
      <c r="H82" s="132"/>
      <c r="I82" s="133"/>
      <c r="J82" s="133"/>
      <c r="K82" s="133"/>
      <c r="L82" s="144"/>
      <c r="M82" s="132"/>
      <c r="N82" s="133"/>
      <c r="O82" s="133"/>
      <c r="P82" s="133"/>
      <c r="Q82" s="144"/>
      <c r="R82" s="127"/>
    </row>
    <row r="83" spans="1:18" x14ac:dyDescent="0.25">
      <c r="A83" s="142"/>
      <c r="B83" s="149"/>
      <c r="C83" s="132"/>
      <c r="D83" s="133"/>
      <c r="E83" s="133"/>
      <c r="F83" s="133"/>
      <c r="G83" s="144"/>
      <c r="H83" s="132"/>
      <c r="I83" s="133"/>
      <c r="J83" s="133"/>
      <c r="K83" s="133"/>
      <c r="L83" s="144"/>
      <c r="M83" s="132"/>
      <c r="N83" s="133"/>
      <c r="O83" s="133"/>
      <c r="P83" s="133"/>
      <c r="Q83" s="144"/>
      <c r="R83" s="127"/>
    </row>
    <row r="84" spans="1:18" ht="15.75" thickBot="1" x14ac:dyDescent="0.3">
      <c r="A84" s="142"/>
      <c r="B84" s="149"/>
      <c r="C84" s="132"/>
      <c r="D84" s="133"/>
      <c r="E84" s="133"/>
      <c r="F84" s="133"/>
      <c r="G84" s="144"/>
      <c r="H84" s="132"/>
      <c r="I84" s="133"/>
      <c r="J84" s="133"/>
      <c r="K84" s="133"/>
      <c r="L84" s="144"/>
      <c r="M84" s="132"/>
      <c r="N84" s="133"/>
      <c r="O84" s="133"/>
      <c r="P84" s="133"/>
      <c r="Q84" s="144"/>
      <c r="R84" s="128"/>
    </row>
    <row r="85" spans="1:18" ht="15.75" thickBot="1" x14ac:dyDescent="0.3">
      <c r="A85" s="50" t="s">
        <v>4</v>
      </c>
      <c r="B85" s="51"/>
      <c r="C85" s="78">
        <f>ROUND(SUM(C79:G84),-3)</f>
        <v>0</v>
      </c>
      <c r="D85" s="79"/>
      <c r="E85" s="79"/>
      <c r="F85" s="79"/>
      <c r="G85" s="80"/>
      <c r="H85" s="78">
        <f>ROUND(SUM(H79:L84),-3)</f>
        <v>0</v>
      </c>
      <c r="I85" s="79"/>
      <c r="J85" s="79"/>
      <c r="K85" s="79"/>
      <c r="L85" s="80"/>
      <c r="M85" s="78">
        <f>ROUND(SUM(M79:Q84),-3)</f>
        <v>0</v>
      </c>
      <c r="N85" s="79"/>
      <c r="O85" s="79"/>
      <c r="P85" s="79"/>
      <c r="Q85" s="80"/>
    </row>
    <row r="86" spans="1:18" ht="15.75" thickBot="1" x14ac:dyDescent="0.3">
      <c r="A86" s="52" t="s">
        <v>8</v>
      </c>
      <c r="B86" s="53"/>
      <c r="C86" s="81">
        <f>ROUNDDOWN(0.2*(G$34+G$40+G$47+G$54+C$57+C$68+C$77+C$85),-3)</f>
        <v>0</v>
      </c>
      <c r="D86" s="82"/>
      <c r="E86" s="82"/>
      <c r="F86" s="82"/>
      <c r="G86" s="83"/>
      <c r="H86" s="81">
        <f>ROUNDDOWN(0.2*(L$34+L$40+L$47+L$54+H$57+H$68+H$77+H$85),-3)</f>
        <v>0</v>
      </c>
      <c r="I86" s="82"/>
      <c r="J86" s="82"/>
      <c r="K86" s="82"/>
      <c r="L86" s="83"/>
      <c r="M86" s="81">
        <f>ROUNDDOWN(0.2*(Q$34+Q$40+Q$47+Q$54+M$57+M$68+M$77+M$85),-3)</f>
        <v>0</v>
      </c>
      <c r="N86" s="82"/>
      <c r="O86" s="82"/>
      <c r="P86" s="82"/>
      <c r="Q86" s="83"/>
    </row>
    <row r="88" spans="1:18" ht="15.75" thickBot="1" x14ac:dyDescent="0.3">
      <c r="A88" s="20" t="s">
        <v>31</v>
      </c>
      <c r="B88" s="20"/>
    </row>
    <row r="89" spans="1:18" ht="15.75" thickBot="1" x14ac:dyDescent="0.3">
      <c r="A89" s="54" t="s">
        <v>15</v>
      </c>
      <c r="B89" s="55"/>
      <c r="C89" s="84">
        <v>2027</v>
      </c>
      <c r="D89" s="85"/>
      <c r="E89" s="85"/>
      <c r="F89" s="85"/>
      <c r="G89" s="86"/>
      <c r="H89" s="84">
        <v>2028</v>
      </c>
      <c r="I89" s="85"/>
      <c r="J89" s="85"/>
      <c r="K89" s="85"/>
      <c r="L89" s="86"/>
      <c r="M89" s="84">
        <v>2029</v>
      </c>
      <c r="N89" s="85"/>
      <c r="O89" s="85"/>
      <c r="P89" s="85"/>
      <c r="Q89" s="86"/>
      <c r="R89" s="58" t="s">
        <v>30</v>
      </c>
    </row>
    <row r="90" spans="1:18" ht="29.25" customHeight="1" thickBot="1" x14ac:dyDescent="0.3">
      <c r="A90" s="14" t="s">
        <v>32</v>
      </c>
      <c r="B90" s="22" t="s">
        <v>33</v>
      </c>
      <c r="C90" s="87" t="s">
        <v>34</v>
      </c>
      <c r="D90" s="88"/>
      <c r="E90" s="89"/>
      <c r="F90" s="90" t="s">
        <v>35</v>
      </c>
      <c r="G90" s="91"/>
      <c r="H90" s="92" t="s">
        <v>34</v>
      </c>
      <c r="I90" s="93"/>
      <c r="J90" s="94"/>
      <c r="K90" s="90" t="s">
        <v>35</v>
      </c>
      <c r="L90" s="91"/>
      <c r="M90" s="92" t="s">
        <v>34</v>
      </c>
      <c r="N90" s="93"/>
      <c r="O90" s="94"/>
      <c r="P90" s="90" t="s">
        <v>35</v>
      </c>
      <c r="Q90" s="91"/>
      <c r="R90" s="59"/>
    </row>
    <row r="91" spans="1:18" x14ac:dyDescent="0.25">
      <c r="A91" s="119"/>
      <c r="B91" s="150"/>
      <c r="C91" s="132"/>
      <c r="D91" s="133"/>
      <c r="E91" s="151"/>
      <c r="F91" s="152"/>
      <c r="G91" s="153"/>
      <c r="H91" s="132"/>
      <c r="I91" s="133"/>
      <c r="J91" s="151"/>
      <c r="K91" s="152"/>
      <c r="L91" s="153"/>
      <c r="M91" s="132"/>
      <c r="N91" s="133"/>
      <c r="O91" s="151"/>
      <c r="P91" s="152"/>
      <c r="Q91" s="153"/>
      <c r="R91" s="126"/>
    </row>
    <row r="92" spans="1:18" x14ac:dyDescent="0.25">
      <c r="A92" s="119"/>
      <c r="B92" s="150"/>
      <c r="C92" s="132"/>
      <c r="D92" s="133"/>
      <c r="E92" s="151"/>
      <c r="F92" s="154"/>
      <c r="G92" s="155"/>
      <c r="H92" s="132"/>
      <c r="I92" s="133"/>
      <c r="J92" s="151"/>
      <c r="K92" s="154"/>
      <c r="L92" s="155"/>
      <c r="M92" s="132"/>
      <c r="N92" s="133"/>
      <c r="O92" s="151"/>
      <c r="P92" s="154"/>
      <c r="Q92" s="155"/>
      <c r="R92" s="127"/>
    </row>
    <row r="93" spans="1:18" x14ac:dyDescent="0.25">
      <c r="A93" s="119"/>
      <c r="B93" s="150"/>
      <c r="C93" s="132"/>
      <c r="D93" s="133"/>
      <c r="E93" s="151"/>
      <c r="F93" s="154"/>
      <c r="G93" s="155"/>
      <c r="H93" s="132"/>
      <c r="I93" s="133"/>
      <c r="J93" s="151"/>
      <c r="K93" s="154"/>
      <c r="L93" s="155"/>
      <c r="M93" s="132"/>
      <c r="N93" s="133"/>
      <c r="O93" s="151"/>
      <c r="P93" s="154"/>
      <c r="Q93" s="155"/>
      <c r="R93" s="127"/>
    </row>
    <row r="94" spans="1:18" ht="15.75" thickBot="1" x14ac:dyDescent="0.3">
      <c r="A94" s="124"/>
      <c r="B94" s="156"/>
      <c r="C94" s="132"/>
      <c r="D94" s="133"/>
      <c r="E94" s="151"/>
      <c r="F94" s="157"/>
      <c r="G94" s="158"/>
      <c r="H94" s="132"/>
      <c r="I94" s="133"/>
      <c r="J94" s="151"/>
      <c r="K94" s="157"/>
      <c r="L94" s="158"/>
      <c r="M94" s="132"/>
      <c r="N94" s="133"/>
      <c r="O94" s="151"/>
      <c r="P94" s="157"/>
      <c r="Q94" s="158"/>
      <c r="R94" s="128"/>
    </row>
    <row r="95" spans="1:18" ht="15.75" thickBot="1" x14ac:dyDescent="0.3">
      <c r="A95" s="50" t="s">
        <v>4</v>
      </c>
      <c r="B95" s="96"/>
      <c r="C95" s="78">
        <f>ROUND(SUM(C91:E94),-3)</f>
        <v>0</v>
      </c>
      <c r="D95" s="79"/>
      <c r="E95" s="79"/>
      <c r="F95" s="79"/>
      <c r="G95" s="80"/>
      <c r="H95" s="78">
        <f>ROUND(SUM(H91:J94),-3)</f>
        <v>0</v>
      </c>
      <c r="I95" s="79"/>
      <c r="J95" s="79"/>
      <c r="K95" s="79"/>
      <c r="L95" s="80"/>
      <c r="M95" s="78">
        <f>ROUND(SUM(M91:O94),-3)</f>
        <v>0</v>
      </c>
      <c r="N95" s="79"/>
      <c r="O95" s="79"/>
      <c r="P95" s="79"/>
      <c r="Q95" s="80"/>
    </row>
  </sheetData>
  <sheetProtection algorithmName="SHA-512" hashValue="8T6LbbcZlYB6YGQwTVgCFFFyz0z92LXS4at8nhrFGWqde2tk18erlmdnZSjamSae+lv0qpSglYGNVL6bBcrPMA==" saltValue="n30bpIFe01WchOJhmfOTUA==" spinCount="100000" sheet="1" objects="1" scenarios="1" insertRows="0"/>
  <mergeCells count="291">
    <mergeCell ref="P94:Q94"/>
    <mergeCell ref="M91:O91"/>
    <mergeCell ref="M92:O92"/>
    <mergeCell ref="M93:O93"/>
    <mergeCell ref="M94:O94"/>
    <mergeCell ref="M57:Q57"/>
    <mergeCell ref="H57:L57"/>
    <mergeCell ref="C57:G57"/>
    <mergeCell ref="C81:G81"/>
    <mergeCell ref="H81:L81"/>
    <mergeCell ref="M81:Q81"/>
    <mergeCell ref="F91:G91"/>
    <mergeCell ref="F92:G92"/>
    <mergeCell ref="F93:G93"/>
    <mergeCell ref="M60:Q60"/>
    <mergeCell ref="M61:Q61"/>
    <mergeCell ref="M62:Q62"/>
    <mergeCell ref="M63:Q63"/>
    <mergeCell ref="M64:Q64"/>
    <mergeCell ref="M78:Q78"/>
    <mergeCell ref="M79:Q79"/>
    <mergeCell ref="M80:Q80"/>
    <mergeCell ref="M82:Q82"/>
    <mergeCell ref="M77:Q77"/>
    <mergeCell ref="M95:Q95"/>
    <mergeCell ref="H89:L89"/>
    <mergeCell ref="M89:Q89"/>
    <mergeCell ref="R89:R90"/>
    <mergeCell ref="C91:E91"/>
    <mergeCell ref="C92:E92"/>
    <mergeCell ref="C93:E93"/>
    <mergeCell ref="C94:E94"/>
    <mergeCell ref="C95:G95"/>
    <mergeCell ref="H90:J90"/>
    <mergeCell ref="H91:J91"/>
    <mergeCell ref="H92:J92"/>
    <mergeCell ref="H93:J93"/>
    <mergeCell ref="H94:J94"/>
    <mergeCell ref="H95:L95"/>
    <mergeCell ref="K90:L90"/>
    <mergeCell ref="F94:G94"/>
    <mergeCell ref="K91:L91"/>
    <mergeCell ref="K92:L92"/>
    <mergeCell ref="K93:L93"/>
    <mergeCell ref="K94:L94"/>
    <mergeCell ref="P91:Q91"/>
    <mergeCell ref="P92:Q92"/>
    <mergeCell ref="P93:Q93"/>
    <mergeCell ref="M70:Q70"/>
    <mergeCell ref="M74:Q74"/>
    <mergeCell ref="M75:Q75"/>
    <mergeCell ref="M76:Q76"/>
    <mergeCell ref="M71:Q71"/>
    <mergeCell ref="M72:Q72"/>
    <mergeCell ref="M73:Q73"/>
    <mergeCell ref="M50:N50"/>
    <mergeCell ref="O50:P50"/>
    <mergeCell ref="M51:N51"/>
    <mergeCell ref="O51:P51"/>
    <mergeCell ref="M52:N52"/>
    <mergeCell ref="O52:P52"/>
    <mergeCell ref="M53:N53"/>
    <mergeCell ref="O53:P53"/>
    <mergeCell ref="M54:N54"/>
    <mergeCell ref="O54:P54"/>
    <mergeCell ref="M65:Q65"/>
    <mergeCell ref="M66:Q66"/>
    <mergeCell ref="M67:Q67"/>
    <mergeCell ref="M68:Q68"/>
    <mergeCell ref="M69:Q69"/>
    <mergeCell ref="M45:N45"/>
    <mergeCell ref="O45:P45"/>
    <mergeCell ref="M46:N46"/>
    <mergeCell ref="O46:P46"/>
    <mergeCell ref="M47:N47"/>
    <mergeCell ref="O47:P47"/>
    <mergeCell ref="M48:N49"/>
    <mergeCell ref="O48:P49"/>
    <mergeCell ref="Q48:Q49"/>
    <mergeCell ref="M23:Q23"/>
    <mergeCell ref="Q24:Q25"/>
    <mergeCell ref="Q35:Q36"/>
    <mergeCell ref="M41:N42"/>
    <mergeCell ref="O41:P42"/>
    <mergeCell ref="Q41:Q42"/>
    <mergeCell ref="M43:N43"/>
    <mergeCell ref="O43:P43"/>
    <mergeCell ref="M44:N44"/>
    <mergeCell ref="O44:P44"/>
    <mergeCell ref="M35:M36"/>
    <mergeCell ref="N35:N36"/>
    <mergeCell ref="O35:O36"/>
    <mergeCell ref="P35:P36"/>
    <mergeCell ref="O24:O25"/>
    <mergeCell ref="P24:P25"/>
    <mergeCell ref="N24:N25"/>
    <mergeCell ref="M24:M25"/>
    <mergeCell ref="H69:L69"/>
    <mergeCell ref="H70:L70"/>
    <mergeCell ref="H74:L74"/>
    <mergeCell ref="H75:L75"/>
    <mergeCell ref="H76:L76"/>
    <mergeCell ref="H78:L78"/>
    <mergeCell ref="H79:L79"/>
    <mergeCell ref="H80:L80"/>
    <mergeCell ref="H82:L82"/>
    <mergeCell ref="H77:L77"/>
    <mergeCell ref="H71:L71"/>
    <mergeCell ref="H72:L72"/>
    <mergeCell ref="H73:L73"/>
    <mergeCell ref="H60:L60"/>
    <mergeCell ref="H61:L61"/>
    <mergeCell ref="H62:L62"/>
    <mergeCell ref="H63:L63"/>
    <mergeCell ref="H64:L64"/>
    <mergeCell ref="H65:L65"/>
    <mergeCell ref="H66:L66"/>
    <mergeCell ref="H67:L67"/>
    <mergeCell ref="H68:L68"/>
    <mergeCell ref="H50:I50"/>
    <mergeCell ref="J50:K50"/>
    <mergeCell ref="H51:I51"/>
    <mergeCell ref="J51:K51"/>
    <mergeCell ref="H52:I52"/>
    <mergeCell ref="J52:K52"/>
    <mergeCell ref="H53:I53"/>
    <mergeCell ref="J53:K53"/>
    <mergeCell ref="H54:I54"/>
    <mergeCell ref="J54:K54"/>
    <mergeCell ref="H45:I45"/>
    <mergeCell ref="J45:K45"/>
    <mergeCell ref="H46:I46"/>
    <mergeCell ref="J46:K46"/>
    <mergeCell ref="H47:I47"/>
    <mergeCell ref="J47:K47"/>
    <mergeCell ref="H48:I49"/>
    <mergeCell ref="J48:K49"/>
    <mergeCell ref="L48:L49"/>
    <mergeCell ref="H23:L23"/>
    <mergeCell ref="L24:L25"/>
    <mergeCell ref="L35:L36"/>
    <mergeCell ref="H41:I42"/>
    <mergeCell ref="J41:K42"/>
    <mergeCell ref="L41:L42"/>
    <mergeCell ref="H43:I43"/>
    <mergeCell ref="J43:K43"/>
    <mergeCell ref="H44:I44"/>
    <mergeCell ref="J44:K44"/>
    <mergeCell ref="J35:J36"/>
    <mergeCell ref="K35:K36"/>
    <mergeCell ref="H24:H25"/>
    <mergeCell ref="I24:I25"/>
    <mergeCell ref="J24:J25"/>
    <mergeCell ref="K24:K25"/>
    <mergeCell ref="C68:G68"/>
    <mergeCell ref="C69:G69"/>
    <mergeCell ref="C70:G70"/>
    <mergeCell ref="C74:G74"/>
    <mergeCell ref="C75:G75"/>
    <mergeCell ref="C76:G76"/>
    <mergeCell ref="C78:G78"/>
    <mergeCell ref="C79:G79"/>
    <mergeCell ref="C80:G80"/>
    <mergeCell ref="C77:G77"/>
    <mergeCell ref="C71:G71"/>
    <mergeCell ref="C72:G72"/>
    <mergeCell ref="C73:G73"/>
    <mergeCell ref="C24:C25"/>
    <mergeCell ref="C23:G23"/>
    <mergeCell ref="C41:D42"/>
    <mergeCell ref="E41:F42"/>
    <mergeCell ref="C43:D43"/>
    <mergeCell ref="C44:D44"/>
    <mergeCell ref="C45:D45"/>
    <mergeCell ref="C46:D46"/>
    <mergeCell ref="E43:F43"/>
    <mergeCell ref="E44:F44"/>
    <mergeCell ref="E45:F45"/>
    <mergeCell ref="E46:F46"/>
    <mergeCell ref="G41:G42"/>
    <mergeCell ref="D24:D25"/>
    <mergeCell ref="E24:E25"/>
    <mergeCell ref="G24:G25"/>
    <mergeCell ref="F24:F25"/>
    <mergeCell ref="F35:F36"/>
    <mergeCell ref="A95:B95"/>
    <mergeCell ref="A64:B64"/>
    <mergeCell ref="A65:B65"/>
    <mergeCell ref="A66:B66"/>
    <mergeCell ref="A4:B4"/>
    <mergeCell ref="A5:B5"/>
    <mergeCell ref="A6:B6"/>
    <mergeCell ref="A7:B7"/>
    <mergeCell ref="A8:B8"/>
    <mergeCell ref="A9:B9"/>
    <mergeCell ref="A11:B11"/>
    <mergeCell ref="A12:B12"/>
    <mergeCell ref="A13:B13"/>
    <mergeCell ref="A24:B24"/>
    <mergeCell ref="A34:B34"/>
    <mergeCell ref="A35:B35"/>
    <mergeCell ref="A40:B40"/>
    <mergeCell ref="A14:B14"/>
    <mergeCell ref="A15:B15"/>
    <mergeCell ref="A16:B16"/>
    <mergeCell ref="A18:B18"/>
    <mergeCell ref="A19:B19"/>
    <mergeCell ref="A20:B20"/>
    <mergeCell ref="A60:B60"/>
    <mergeCell ref="A62:B62"/>
    <mergeCell ref="A61:B61"/>
    <mergeCell ref="A41:B41"/>
    <mergeCell ref="A47:B47"/>
    <mergeCell ref="A57:B57"/>
    <mergeCell ref="C60:G60"/>
    <mergeCell ref="C61:G61"/>
    <mergeCell ref="C62:G62"/>
    <mergeCell ref="C63:G63"/>
    <mergeCell ref="A63:B63"/>
    <mergeCell ref="C48:D49"/>
    <mergeCell ref="E48:F49"/>
    <mergeCell ref="C50:D50"/>
    <mergeCell ref="E50:F50"/>
    <mergeCell ref="C51:D51"/>
    <mergeCell ref="E51:F51"/>
    <mergeCell ref="C52:D52"/>
    <mergeCell ref="E52:F52"/>
    <mergeCell ref="C53:D53"/>
    <mergeCell ref="E53:F53"/>
    <mergeCell ref="C82:G82"/>
    <mergeCell ref="C83:G83"/>
    <mergeCell ref="C84:G84"/>
    <mergeCell ref="C85:G85"/>
    <mergeCell ref="C86:G86"/>
    <mergeCell ref="H83:L83"/>
    <mergeCell ref="H84:L84"/>
    <mergeCell ref="H85:L85"/>
    <mergeCell ref="H86:L86"/>
    <mergeCell ref="M83:Q83"/>
    <mergeCell ref="M84:Q84"/>
    <mergeCell ref="M85:Q85"/>
    <mergeCell ref="M86:Q86"/>
    <mergeCell ref="C89:G89"/>
    <mergeCell ref="C90:E90"/>
    <mergeCell ref="F90:G90"/>
    <mergeCell ref="M90:O90"/>
    <mergeCell ref="P90:Q90"/>
    <mergeCell ref="R24:R25"/>
    <mergeCell ref="C35:C36"/>
    <mergeCell ref="D35:D36"/>
    <mergeCell ref="E35:E36"/>
    <mergeCell ref="G35:G36"/>
    <mergeCell ref="H35:H36"/>
    <mergeCell ref="R35:R36"/>
    <mergeCell ref="I35:I36"/>
    <mergeCell ref="A67:B67"/>
    <mergeCell ref="R48:R49"/>
    <mergeCell ref="A54:B54"/>
    <mergeCell ref="A55:B55"/>
    <mergeCell ref="A56:B56"/>
    <mergeCell ref="R41:R42"/>
    <mergeCell ref="A48:B48"/>
    <mergeCell ref="G48:G49"/>
    <mergeCell ref="C47:D47"/>
    <mergeCell ref="E47:F47"/>
    <mergeCell ref="C54:D54"/>
    <mergeCell ref="E54:F54"/>
    <mergeCell ref="C64:G64"/>
    <mergeCell ref="C65:G65"/>
    <mergeCell ref="C66:G66"/>
    <mergeCell ref="C67:G67"/>
    <mergeCell ref="A84:B84"/>
    <mergeCell ref="A85:B85"/>
    <mergeCell ref="A86:B86"/>
    <mergeCell ref="A89:B89"/>
    <mergeCell ref="A68:B68"/>
    <mergeCell ref="A69:B69"/>
    <mergeCell ref="A70:B70"/>
    <mergeCell ref="A74:B74"/>
    <mergeCell ref="A75:B75"/>
    <mergeCell ref="A76:B76"/>
    <mergeCell ref="A77:B77"/>
    <mergeCell ref="A78:B78"/>
    <mergeCell ref="A79:B79"/>
    <mergeCell ref="A80:B80"/>
    <mergeCell ref="A82:B82"/>
    <mergeCell ref="A83:B83"/>
    <mergeCell ref="A71:B71"/>
    <mergeCell ref="A72:B72"/>
    <mergeCell ref="A73:B73"/>
    <mergeCell ref="A81:B81"/>
  </mergeCells>
  <conditionalFormatting sqref="C20:E20">
    <cfRule type="expression" dxfId="0" priority="1">
      <formula>C20&gt;(C9+C16)*10%</formula>
    </cfRule>
  </conditionalFormatting>
  <dataValidations count="2">
    <dataValidation type="whole" operator="lessThanOrEqual" allowBlank="1" showInputMessage="1" showErrorMessage="1" error="The maximum GAČR subsidy is 65,000 CZK/1FTE/month." sqref="D26:D33 I26:I33 D37:D39 I37:I39 N26:N33 N37:N39" xr:uid="{5D81D02B-AC50-4DB3-8602-36129FBA839A}">
      <formula1>65000</formula1>
    </dataValidation>
    <dataValidation type="whole" operator="lessThanOrEqual" allowBlank="1" showInputMessage="1" showErrorMessage="1" error="The maximum GAČR subsidy is 400 CZK/hour." sqref="C43:D46 H43:I46 M43:N46 M50:N53 H50:I53 C50:D53" xr:uid="{DD1970D6-D494-4DE2-B050-6AAA1A555B91}">
      <formula1>400</formula1>
    </dataValidation>
  </dataValidations>
  <pageMargins left="0.7" right="0.7" top="0.78740157499999996" bottom="0.78740157499999996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A7784A3-C234-4677-8ED4-051988BB4F34}">
          <x14:formula1>
            <xm:f>Data!$A$2:$A$4</xm:f>
          </x14:formula1>
          <xm:sqref>B26:B33 B37:B39 B43:B46 B50:B53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26BB-786C-4C7D-92A0-CA92782451E1}">
  <dimension ref="A1:A4"/>
  <sheetViews>
    <sheetView workbookViewId="0">
      <selection activeCell="C1" sqref="C1"/>
    </sheetView>
  </sheetViews>
  <sheetFormatPr defaultRowHeight="15" x14ac:dyDescent="0.25"/>
  <sheetData>
    <row r="1" spans="1:1" x14ac:dyDescent="0.25">
      <c r="A1" s="24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sheetProtection algorithmName="SHA-512" hashValue="SO3QLQIlLWI3gyFmwJ+C9oYvZX7kQS484KkW78LEqxBCaxdbmmuWb/Z61B3CLfHbsOajdDZWM3wKG06fAx2mLQ==" saltValue="pdCF5VrP/WFCExzaz88f/A==" spinCount="100000"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74E3B550A8294081434CDBF2B178E7" ma:contentTypeVersion="18" ma:contentTypeDescription="Vytvoří nový dokument" ma:contentTypeScope="" ma:versionID="c70ef1ae59dd6a42abae24bfedf79929">
  <xsd:schema xmlns:xsd="http://www.w3.org/2001/XMLSchema" xmlns:xs="http://www.w3.org/2001/XMLSchema" xmlns:p="http://schemas.microsoft.com/office/2006/metadata/properties" xmlns:ns2="d2ce8b75-0ffe-46e8-8c33-68c52b188191" xmlns:ns3="0f3f0b75-de37-4b44-89da-a5b46073bfaa" targetNamespace="http://schemas.microsoft.com/office/2006/metadata/properties" ma:root="true" ma:fieldsID="8481255d7823b7ee8e0e4ee332ee4760" ns2:_="" ns3:_="">
    <xsd:import namespace="d2ce8b75-0ffe-46e8-8c33-68c52b188191"/>
    <xsd:import namespace="0f3f0b75-de37-4b44-89da-a5b46073bf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ce8b75-0ffe-46e8-8c33-68c52b1881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65eae89-6fbc-4452-b104-0ac07149a60c}" ma:internalName="TaxCatchAll" ma:showField="CatchAllData" ma:web="d2ce8b75-0ffe-46e8-8c33-68c52b1881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f0b75-de37-4b44-89da-a5b46073b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05144c32-5194-445f-8fa8-b47f4d440b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ce8b75-0ffe-46e8-8c33-68c52b188191" xsi:nil="true"/>
    <lcf76f155ced4ddcb4097134ff3c332f xmlns="0f3f0b75-de37-4b44-89da-a5b46073bf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FAAF91-B2E5-4342-90B5-489E11C30C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01F996-6911-445A-BBF0-BB90CEE1CE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ce8b75-0ffe-46e8-8c33-68c52b188191"/>
    <ds:schemaRef ds:uri="0f3f0b75-de37-4b44-89da-a5b46073bf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2887CB-2FD5-4FF5-9176-41D7A9E41E1C}">
  <ds:schemaRefs>
    <ds:schemaRef ds:uri="http://schemas.microsoft.com/office/2006/documentManagement/types"/>
    <ds:schemaRef ds:uri="0f3f0b75-de37-4b44-89da-a5b46073bfaa"/>
    <ds:schemaRef ds:uri="http://purl.org/dc/elements/1.1/"/>
    <ds:schemaRef ds:uri="http://www.w3.org/XML/1998/namespace"/>
    <ds:schemaRef ds:uri="d2ce8b75-0ffe-46e8-8c33-68c52b188191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11904f23-f0db-4cdc-96f7-390bd55fcee8}" enabled="0" method="" siteId="{11904f23-f0db-4cdc-96f7-390bd55fce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STD_LA_MEZ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Pavlína Slavíková</dc:creator>
  <cp:keywords/>
  <dc:description/>
  <cp:lastModifiedBy>Tereza Johnová</cp:lastModifiedBy>
  <cp:revision/>
  <dcterms:created xsi:type="dcterms:W3CDTF">2023-03-06T10:00:39Z</dcterms:created>
  <dcterms:modified xsi:type="dcterms:W3CDTF">2026-08-24T06:16:36Z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0x010100A774E3B550A8294081434CDBF2B178E7</vt:lpwstr>
  </property>
  <property fmtid="{D5CDD505-2E9C-101B-9397-08002B2CF9AE}" pid="3" name="MediaServiceImageTags">
    <vt:lpwstr/>
  </property>
</Properties>
</file>